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7520" windowHeight="8775" activeTab="0"/>
  </bookViews>
  <sheets>
    <sheet name="1010" sheetId="1" r:id="rId1"/>
  </sheets>
  <definedNames/>
  <calcPr fullCalcOnLoad="1"/>
</workbook>
</file>

<file path=xl/sharedStrings.xml><?xml version="1.0" encoding="utf-8"?>
<sst xmlns="http://schemas.openxmlformats.org/spreadsheetml/2006/main" count="914" uniqueCount="205">
  <si>
    <t>ЗАТВЕРДЖЕНО</t>
  </si>
  <si>
    <t>Наказ Міністерства фінансів України</t>
  </si>
  <si>
    <t>17 липня 2015 року N 648</t>
  </si>
  <si>
    <t>(у редакції наказу Міністерства фінансів України</t>
  </si>
  <si>
    <t xml:space="preserve">                                            (найменування відповідального виконавця)</t>
  </si>
  <si>
    <t>(грн)</t>
  </si>
  <si>
    <t>Код</t>
  </si>
  <si>
    <t>Найменування</t>
  </si>
  <si>
    <t>загальний фонд</t>
  </si>
  <si>
    <t>спеціальний фонд</t>
  </si>
  <si>
    <t>у тому числі бюджет розвитку</t>
  </si>
  <si>
    <t xml:space="preserve"> </t>
  </si>
  <si>
    <t>Надходження із загального фонду бюджету</t>
  </si>
  <si>
    <t>Х</t>
  </si>
  <si>
    <t>Повернення кредитів до бюджету</t>
  </si>
  <si>
    <t>УСЬОГО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</si>
  <si>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</si>
  <si>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</si>
  <si>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</si>
  <si>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</si>
  <si>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N з/п</t>
  </si>
  <si>
    <t>Напрями використання бюджетних коштів</t>
  </si>
  <si>
    <t>Показники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</si>
  <si>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</si>
  <si>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</si>
  <si>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</si>
  <si>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</si>
  <si>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</si>
  <si>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</si>
  <si>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9. Структура видатків на оплату праці:</t>
  </si>
  <si>
    <t>у тому числі оплата праці штатних одиниць за загальним фондом, що враховані також у спеціальному фонді</t>
  </si>
  <si>
    <t>10. Чисельність зайнятих у бюджетних установах:</t>
  </si>
  <si>
    <t>Категорії працівників</t>
  </si>
  <si>
    <t>з них: штатні одиниці за загальним фондом, що враховані також у спеціальному фонді</t>
  </si>
  <si>
    <t>Коли та яким документом затверджена</t>
  </si>
  <si>
    <t>Загальна вартість об'єкта</t>
  </si>
  <si>
    <t>рівень будівельної готовності об'єкта на кінець бюджетного періоду, %</t>
  </si>
  <si>
    <t>спеціальний фонд (бюджет розвитку)</t>
  </si>
  <si>
    <t>Код Економічної класифікації видатків бюджету / код Класифікації кредитування бюджету</t>
  </si>
  <si>
    <t>Затверджено з урахуванням змін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</si>
  <si>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</si>
  <si>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</si>
  <si>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>Погашено кредиторську заборгованість за рахунок коштів</t>
  </si>
  <si>
    <t>загального фонду</t>
  </si>
  <si>
    <t>спеціального фонду</t>
  </si>
  <si>
    <t>затверджені призначення</t>
  </si>
  <si>
    <t>кредиторська заборгованість на початок поточного бюджетного періоду</t>
  </si>
  <si>
    <t>планується погасити кредиторську заборгованість за рахунок коштів</t>
  </si>
  <si>
    <t>граничний обсяг</t>
  </si>
  <si>
    <t>Касові видатки / надання кредитів</t>
  </si>
  <si>
    <t>Причини виникнення заборгованості</t>
  </si>
  <si>
    <t>Вжиті заходи щодо погашення заборгованості</t>
  </si>
  <si>
    <t>(підпис)</t>
  </si>
  <si>
    <t>(прізвище та ініціали)</t>
  </si>
  <si>
    <t xml:space="preserve">3. </t>
  </si>
  <si>
    <t>разом
(7 + 8)</t>
  </si>
  <si>
    <t>разом
(11 + 12)</t>
  </si>
  <si>
    <t>разом
(3 + 4)</t>
  </si>
  <si>
    <t>Власні надходження бюджетних установ
(розписати за видами надходжень)</t>
  </si>
  <si>
    <t>Інші надходження спеціального фонду
(розписати за видами надходжень)</t>
  </si>
  <si>
    <t>Власні надходження бюджетних установ 
(розписати за видами надходжень)</t>
  </si>
  <si>
    <t>Інші надходження спеціального фонду 
(розписати за видами надходжень)</t>
  </si>
  <si>
    <t>N  з/п</t>
  </si>
  <si>
    <t>разом
(5 + 6)</t>
  </si>
  <si>
    <t>разом
(8 + 9)</t>
  </si>
  <si>
    <t>затверджено</t>
  </si>
  <si>
    <t>фактично зайняті</t>
  </si>
  <si>
    <t>разом
(4 + 5)</t>
  </si>
  <si>
    <t>разом
(10 + 11)</t>
  </si>
  <si>
    <t>Строк реалізації об'єкта (рік початку і завершення)</t>
  </si>
  <si>
    <t>Найменування об'єкта відповідно до проектно-кошторисної документації</t>
  </si>
  <si>
    <t>Касові видатки /  надання кредитів</t>
  </si>
  <si>
    <t>Зміна кредиторської заборгованості 
(6 - 5)</t>
  </si>
  <si>
    <t>Бюджетні зобов'язання 
 (4 + 6)</t>
  </si>
  <si>
    <t>очікуваний обсяг взяття поточних зобов'язань 
(3 - 5)</t>
  </si>
  <si>
    <t>можлива кредиторська заборгованість на початок планового бюджетного періоду 
 (4 - 5 - 6)</t>
  </si>
  <si>
    <t>очікуваний обсяг взяття поточних зобов'язань
(8 - 10)</t>
  </si>
  <si>
    <t>5. Надходження для виконання бюджетної програми:</t>
  </si>
  <si>
    <t>8. Результативні показники бюджетної програми:</t>
  </si>
  <si>
    <t>(код Типової відомчої класифікації видатків та кредитування місцевого бюджету)</t>
  </si>
  <si>
    <t>(код за ЄДРПОУ)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</si>
  <si>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</si>
  <si>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</si>
  <si>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</si>
  <si>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</si>
  <si>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(код Програмної класифікації видатків та кредитування міського бюджету)</t>
  </si>
  <si>
    <t>(код Типової програмної класифікації видатків та кредитування міського бюджету)</t>
  </si>
  <si>
    <t xml:space="preserve">                   (найменування головного розпорядника коштів міського бюджету)</t>
  </si>
  <si>
    <t>2022 рік (прогноз)</t>
  </si>
  <si>
    <t>2022рік (прогноз)</t>
  </si>
  <si>
    <t>2020 рік</t>
  </si>
  <si>
    <t>2021 рік</t>
  </si>
  <si>
    <t>2022 рік</t>
  </si>
  <si>
    <t>11. Міські програми, які виконуються в межах бюджетної програми:</t>
  </si>
  <si>
    <t>(грн.)</t>
  </si>
  <si>
    <t>Найменування міської програми</t>
  </si>
  <si>
    <t>Головний бухгалтер</t>
  </si>
  <si>
    <t>від 7 серпня  2019 року N 336)</t>
  </si>
  <si>
    <t>Дебіторська заборгованість на 01.01.2019</t>
  </si>
  <si>
    <t>4. Мета та завдання бюджетної програми на 2021 - 2023 роки:</t>
  </si>
  <si>
    <t>2019 рік (звіт)</t>
  </si>
  <si>
    <t>2020 рік (затверджено)</t>
  </si>
  <si>
    <t>2021 рік (проект)</t>
  </si>
  <si>
    <t>1) надходження для виконання бюджетної програми у 2019- 2021роках:</t>
  </si>
  <si>
    <t>2019рік (звіт)</t>
  </si>
  <si>
    <t>1) видатки за кодами Економічної класифікації видатків бюджету у 2019 - 2021 роках:</t>
  </si>
  <si>
    <t>2) надання кредитів за кодами Класифікації кредитування бюджету у 2019  - 2021 роках:</t>
  </si>
  <si>
    <t>3) видатки за кодами Економічної класифікації видатків бюджету у 2022 - 2023 роках:</t>
  </si>
  <si>
    <t>2023 рік (прогноз)</t>
  </si>
  <si>
    <t>4) надання кредитів за кодами Класифікації кредитування бюджету у 2022 - 2023 роках:</t>
  </si>
  <si>
    <t>1) витрати за напрямами використання бюджетних коштів у 2019 - 2021роках:</t>
  </si>
  <si>
    <t>2021рік (проект)</t>
  </si>
  <si>
    <t>2) витрати за напрямами використання бюджетних коштів у 2022 - 2023 роках:</t>
  </si>
  <si>
    <t>1) результативні показники бюджетної програми у 2019 - 2021 роках:</t>
  </si>
  <si>
    <t>2) результативні показники бюджетної програми у 2022 - 2023 роках:</t>
  </si>
  <si>
    <t>2020 рік (план)</t>
  </si>
  <si>
    <t>2023 рік</t>
  </si>
  <si>
    <t>1) міські програми, які виконуються в межах бюджетної програми у 2019 - 2021 роках:</t>
  </si>
  <si>
    <t>2) міські програми, які виконуються в межах бюджетної програми у 2022 - 2023роках:</t>
  </si>
  <si>
    <t>13. Аналіз результатів, досягнутих внаслідок використання коштів загального фонду бюджету у 2019 році, очікувані результати у 2020 році, обґрунтування необхідності передбачення витрат на 2022 - 2023 роки.</t>
  </si>
  <si>
    <t>14. Бюджетні зобов'язання у 2019 - 2023 роках:</t>
  </si>
  <si>
    <t>1) кредиторська заборгованість місцевого бюджету у 2019 році:</t>
  </si>
  <si>
    <t>2) кредиторська заборгованість міського бюджету у 2020- 2021 роках:</t>
  </si>
  <si>
    <t>2021рік</t>
  </si>
  <si>
    <t>3) дебіторська заборгованість у 2019 - 2021 роках:</t>
  </si>
  <si>
    <t>Дебіторська заборгованість на 01.01.2020</t>
  </si>
  <si>
    <t>Очікувана дебіторська заборгованість на 01.01.2021</t>
  </si>
  <si>
    <t>15. Підстави та обґрунтування видатків спеціального фонду на 2021 рік та на 2022 - 2023 роки за рахунок надходжень до спеціального фонду, аналіз результатів, досягнутих внаслідок використання коштів спеціального фонду бюджету у 2019 році, та очікувані результати у 2020 році.</t>
  </si>
  <si>
    <t>БЮДЖЕТНИЙ ЗАПИТ НА 2021 - 2023 РОКИ індивідуальний (Форма 2021-2)</t>
  </si>
  <si>
    <t>разом
(7+8 )</t>
  </si>
  <si>
    <t>разом
(4+5)</t>
  </si>
  <si>
    <t>12. Об'єкти, які виконуються в межах бюджетної програми за рахунок коштів бюджету розвитку у 2019 - 2023 роках:</t>
  </si>
  <si>
    <t>06</t>
  </si>
  <si>
    <t>Заробітна плата</t>
  </si>
  <si>
    <t>Нарахування на оплату праці</t>
  </si>
  <si>
    <t>Предмети,матеріали, обладнання та інвентар</t>
  </si>
  <si>
    <t>Медикаменти та перевязувальні матеріали</t>
  </si>
  <si>
    <t>Оплата послуг (крім комунальних)</t>
  </si>
  <si>
    <t>Видатки на відрядження</t>
  </si>
  <si>
    <t>Оплата теплопостачання</t>
  </si>
  <si>
    <t>Оплата водопостачання та водовідведення</t>
  </si>
  <si>
    <t>Оплата електроенергії</t>
  </si>
  <si>
    <t>Окремі заходи по реалізації державних (регіональних ) програм, не віднесені до заходів розвитку</t>
  </si>
  <si>
    <t>Інші поточні видатки</t>
  </si>
  <si>
    <t>од.</t>
  </si>
  <si>
    <t>грн.</t>
  </si>
  <si>
    <t>штатний розпис</t>
  </si>
  <si>
    <t>осіб</t>
  </si>
  <si>
    <t>061</t>
  </si>
  <si>
    <t>0611010</t>
  </si>
  <si>
    <t>0910</t>
  </si>
  <si>
    <t>Надання дошкільної освіти</t>
  </si>
  <si>
    <t>3) підстави реалізації бюджетної програми Конституція України,  Бюджетний кодекс України, Закон України "Про місцеве самоврядування в Україні", Закон України "Про дошкільну освіту"   ,Наказ Міністерства Фінансів України "Про деякі питання запровадження програмно-цільового методу складання та виконання місцевих бюджетів" № 836 від 26.08.2014 р., Наказ Міністерства освіти і науки України від 10.07.2017 року №992 "Про затвердження Типового переліку бюджетних програм і результативних показників їх виконання для місцевих бюджетів у галузі  "Освіта"</t>
  </si>
  <si>
    <t>Продукти харчування</t>
  </si>
  <si>
    <t>Оплата природного газу</t>
  </si>
  <si>
    <t>Оплата інших енергоносіїв та інших комунальних послуг</t>
  </si>
  <si>
    <t>Створення належних умов для діяльності працівників та функціонування дошкільних закладів</t>
  </si>
  <si>
    <t>Кількість дошкільних навчальних закладів</t>
  </si>
  <si>
    <t>Середньорічне число посадових окладів (ставок ) педагогічного персоналу (вихователі та музкерівники)</t>
  </si>
  <si>
    <t>Середньорічне число штатних одиниць адмінперсоналу за умовами оплати віднесених до педагогічного персоналу</t>
  </si>
  <si>
    <t>Середньорічне число штатних одиниць спеціалістів</t>
  </si>
  <si>
    <t>Середньорічне число штатних одиниць робітників</t>
  </si>
  <si>
    <t>мережа</t>
  </si>
  <si>
    <t>Кількість груп</t>
  </si>
  <si>
    <t>розпорядження</t>
  </si>
  <si>
    <t>тарифікація</t>
  </si>
  <si>
    <t>Кількість дітей від 0 до 6 років</t>
  </si>
  <si>
    <t>списки</t>
  </si>
  <si>
    <t>Витрати на перебування 1 дитини в дошкільному закладі</t>
  </si>
  <si>
    <t>розрахунково</t>
  </si>
  <si>
    <t>Дітодні відвідування</t>
  </si>
  <si>
    <t xml:space="preserve">діто-дні </t>
  </si>
  <si>
    <t>Кількість днів відвідування</t>
  </si>
  <si>
    <t>днів</t>
  </si>
  <si>
    <t>Відсоток охоплення дітей дошкільною освітою</t>
  </si>
  <si>
    <t>%</t>
  </si>
  <si>
    <t>Посадові оклади з підвищенням</t>
  </si>
  <si>
    <t>Обовязкові доплати та надбавки</t>
  </si>
  <si>
    <t>Грошова винагорода</t>
  </si>
  <si>
    <t>Матеріальна допомога на оздоровлення</t>
  </si>
  <si>
    <t>Стимулюючі доплати та надбавки</t>
  </si>
  <si>
    <t xml:space="preserve">Премії </t>
  </si>
  <si>
    <t>Індексація</t>
  </si>
  <si>
    <t>Усього штатних одиниць</t>
  </si>
  <si>
    <t>Придбання обладнання і предметів довгострокового користування</t>
  </si>
  <si>
    <t>Від отриманих благодійних внесків, грантів, дарунків</t>
  </si>
  <si>
    <t>Кошти міського бюджету</t>
  </si>
  <si>
    <t>Усього</t>
  </si>
  <si>
    <t>І.А.Ісакова</t>
  </si>
  <si>
    <t>О.С.Лігоцька</t>
  </si>
  <si>
    <t>Капітальне будівництво (придбання) інших обєктів</t>
  </si>
  <si>
    <t>За послуги, що надаються бюджетними установами згідно з основною діяльністю</t>
  </si>
  <si>
    <t>1) мета бюджетної програми, строки її реалізації:                    Забезпечення надання дошкільної освіти</t>
  </si>
  <si>
    <t>2) завдання бюджетної програми:                                                Забезпечити створення належних умов  для надання на належному рівні дошкільної освіти та виховання дітей</t>
  </si>
  <si>
    <t>Всього середньорічне число ставок ( штатних одиниць )</t>
  </si>
  <si>
    <t>4) аналіз управління бюджетними зобов'язаннями та пропозиції щодо упорядкування бюджетних зобов'язань у 2020 році.</t>
  </si>
  <si>
    <t>1.Управління освіти,  молоді та спорту Дунаєвецької міської ради</t>
  </si>
  <si>
    <t>2.Управління освіти,  молоді та спорту Дунаєвецької міської ради</t>
  </si>
  <si>
    <t>Середня кількість дітей, що відвідують дошкільні заклади</t>
  </si>
  <si>
    <t>Начальник управління</t>
  </si>
  <si>
    <t>вихователі та музкерівники</t>
  </si>
  <si>
    <t>адмінперсонал</t>
  </si>
  <si>
    <t>спеціалісти</t>
  </si>
  <si>
    <t>робітники</t>
  </si>
  <si>
    <t>Середньорічна кількість дітей, що відвідують дошкільні заклади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</si>
</sst>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5" fillId="0" borderId="0" xfId="0" applyFont="1" applyBorder="1" applyAlignment="1">
      <alignment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left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/>
    </xf>
    <xf numFmtId="0" fontId="2" fillId="0" borderId="11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/>
    </xf>
    <xf numFmtId="0" fontId="2" fillId="0" borderId="11" xfId="0" applyFont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33" borderId="0" xfId="0" applyFont="1" applyFill="1" applyAlignment="1">
      <alignment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Border="1" applyAlignment="1">
      <alignment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0" fontId="5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5"/>
  <sheetViews>
    <sheetView tabSelected="1" zoomScalePageLayoutView="0" workbookViewId="0" topLeftCell="A1">
      <selection activeCell="H13" sqref="H13:M13"/>
    </sheetView>
  </sheetViews>
  <sheetFormatPr defaultColWidth="9.140625" defaultRowHeight="15"/>
  <cols>
    <col min="1" max="1" width="8.7109375" style="1" customWidth="1"/>
    <col min="2" max="2" width="34.00390625" style="1" customWidth="1"/>
    <col min="3" max="3" width="11.140625" style="1" customWidth="1"/>
    <col min="4" max="4" width="15.57421875" style="1" customWidth="1"/>
    <col min="5" max="5" width="12.57421875" style="1" customWidth="1"/>
    <col min="6" max="6" width="11.140625" style="1" customWidth="1"/>
    <col min="7" max="7" width="11.00390625" style="1" customWidth="1"/>
    <col min="8" max="8" width="11.28125" style="1" customWidth="1"/>
    <col min="9" max="9" width="14.28125" style="1" customWidth="1"/>
    <col min="10" max="10" width="12.140625" style="1" customWidth="1"/>
    <col min="11" max="12" width="11.28125" style="1" customWidth="1"/>
    <col min="13" max="13" width="9.140625" style="1" customWidth="1"/>
    <col min="14" max="14" width="11.421875" style="1" customWidth="1"/>
    <col min="15" max="15" width="11.28125" style="1" customWidth="1"/>
    <col min="16" max="16" width="12.140625" style="1" customWidth="1"/>
    <col min="17" max="16384" width="9.140625" style="1" customWidth="1"/>
  </cols>
  <sheetData>
    <row r="1" spans="12:16" ht="11.25" customHeight="1">
      <c r="L1" s="16"/>
      <c r="M1" s="16"/>
      <c r="N1" s="16"/>
      <c r="O1" s="16"/>
      <c r="P1" s="17" t="s">
        <v>0</v>
      </c>
    </row>
    <row r="2" spans="12:16" ht="14.25" customHeight="1">
      <c r="L2" s="16"/>
      <c r="M2" s="16"/>
      <c r="N2" s="16"/>
      <c r="O2" s="16"/>
      <c r="P2" s="17" t="s">
        <v>1</v>
      </c>
    </row>
    <row r="3" spans="12:16" ht="12" customHeight="1">
      <c r="L3" s="16"/>
      <c r="M3" s="16"/>
      <c r="N3" s="16"/>
      <c r="O3" s="16"/>
      <c r="P3" s="17" t="s">
        <v>2</v>
      </c>
    </row>
    <row r="4" spans="12:16" ht="11.25" customHeight="1">
      <c r="L4" s="16"/>
      <c r="M4" s="16"/>
      <c r="N4" s="16"/>
      <c r="O4" s="16"/>
      <c r="P4" s="17" t="s">
        <v>3</v>
      </c>
    </row>
    <row r="5" spans="12:16" ht="12" customHeight="1">
      <c r="L5" s="16"/>
      <c r="M5" s="16"/>
      <c r="N5" s="99" t="s">
        <v>97</v>
      </c>
      <c r="O5" s="100"/>
      <c r="P5" s="100"/>
    </row>
    <row r="6" spans="12:16" ht="12" customHeight="1">
      <c r="L6" s="16"/>
      <c r="M6" s="16"/>
      <c r="N6" s="17"/>
      <c r="O6" s="32"/>
      <c r="P6" s="32"/>
    </row>
    <row r="7" spans="1:16" ht="15">
      <c r="A7" s="101" t="s">
        <v>128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</row>
    <row r="8" spans="1:19" s="39" customFormat="1" ht="15">
      <c r="A8" s="94" t="s">
        <v>196</v>
      </c>
      <c r="B8" s="94"/>
      <c r="C8" s="94"/>
      <c r="D8" s="94"/>
      <c r="E8" s="94"/>
      <c r="F8" s="94"/>
      <c r="G8" s="94"/>
      <c r="H8" s="94"/>
      <c r="I8" s="94"/>
      <c r="J8" s="94"/>
      <c r="K8" s="45"/>
      <c r="L8" s="95" t="s">
        <v>132</v>
      </c>
      <c r="M8" s="95"/>
      <c r="N8" s="45"/>
      <c r="O8" s="96">
        <v>40216423</v>
      </c>
      <c r="P8" s="96"/>
      <c r="Q8" s="46"/>
      <c r="R8" s="46"/>
      <c r="S8" s="46"/>
    </row>
    <row r="9" spans="1:19" ht="48" customHeight="1">
      <c r="A9" s="102" t="s">
        <v>87</v>
      </c>
      <c r="B9" s="102"/>
      <c r="C9" s="102"/>
      <c r="D9" s="102"/>
      <c r="E9" s="102"/>
      <c r="F9" s="102"/>
      <c r="G9" s="102"/>
      <c r="H9" s="102"/>
      <c r="I9" s="102"/>
      <c r="J9" s="102"/>
      <c r="K9" s="47"/>
      <c r="L9" s="103" t="s">
        <v>79</v>
      </c>
      <c r="M9" s="103"/>
      <c r="N9" s="47"/>
      <c r="O9" s="104" t="s">
        <v>80</v>
      </c>
      <c r="P9" s="104"/>
      <c r="Q9" s="46"/>
      <c r="R9" s="46"/>
      <c r="S9" s="46"/>
    </row>
    <row r="10" spans="1:19" s="39" customFormat="1" ht="15" customHeight="1">
      <c r="A10" s="94" t="s">
        <v>197</v>
      </c>
      <c r="B10" s="94"/>
      <c r="C10" s="94"/>
      <c r="D10" s="94"/>
      <c r="E10" s="94"/>
      <c r="F10" s="94"/>
      <c r="G10" s="94"/>
      <c r="H10" s="94"/>
      <c r="I10" s="94"/>
      <c r="J10" s="94"/>
      <c r="K10" s="48"/>
      <c r="L10" s="95" t="s">
        <v>148</v>
      </c>
      <c r="M10" s="95"/>
      <c r="N10" s="48"/>
      <c r="O10" s="96">
        <v>40216423</v>
      </c>
      <c r="P10" s="96"/>
      <c r="Q10" s="46"/>
      <c r="R10" s="46"/>
      <c r="S10" s="46"/>
    </row>
    <row r="11" spans="1:16" ht="45.75" customHeight="1">
      <c r="A11" s="93" t="s">
        <v>4</v>
      </c>
      <c r="B11" s="93"/>
      <c r="C11" s="93"/>
      <c r="D11" s="93"/>
      <c r="E11" s="93"/>
      <c r="F11" s="93"/>
      <c r="G11" s="93"/>
      <c r="H11" s="93"/>
      <c r="I11" s="93"/>
      <c r="J11" s="93"/>
      <c r="K11" s="11"/>
      <c r="L11" s="97" t="s">
        <v>81</v>
      </c>
      <c r="M11" s="97"/>
      <c r="N11" s="11"/>
      <c r="O11" s="98" t="s">
        <v>80</v>
      </c>
      <c r="P11" s="98"/>
    </row>
    <row r="12" spans="1:16" ht="39.75" customHeight="1">
      <c r="A12" s="12" t="s">
        <v>54</v>
      </c>
      <c r="B12" s="31" t="s">
        <v>149</v>
      </c>
      <c r="C12" s="90">
        <v>1010</v>
      </c>
      <c r="D12" s="90"/>
      <c r="E12" s="90"/>
      <c r="F12" s="91" t="s">
        <v>150</v>
      </c>
      <c r="G12" s="91"/>
      <c r="H12" s="90" t="s">
        <v>151</v>
      </c>
      <c r="I12" s="90"/>
      <c r="J12" s="90"/>
      <c r="K12" s="90"/>
      <c r="L12" s="90"/>
      <c r="M12" s="90"/>
      <c r="N12" s="13"/>
      <c r="O12" s="92">
        <v>22507000000</v>
      </c>
      <c r="P12" s="92"/>
    </row>
    <row r="13" spans="2:16" ht="39.75" customHeight="1">
      <c r="B13" s="15" t="s">
        <v>85</v>
      </c>
      <c r="C13" s="93" t="s">
        <v>86</v>
      </c>
      <c r="D13" s="93"/>
      <c r="E13" s="93"/>
      <c r="F13" s="93" t="s">
        <v>82</v>
      </c>
      <c r="G13" s="93"/>
      <c r="H13" s="93" t="s">
        <v>83</v>
      </c>
      <c r="I13" s="93"/>
      <c r="J13" s="93"/>
      <c r="K13" s="93"/>
      <c r="L13" s="93"/>
      <c r="M13" s="93"/>
      <c r="N13" s="14"/>
      <c r="O13" s="93" t="s">
        <v>84</v>
      </c>
      <c r="P13" s="93"/>
    </row>
    <row r="14" spans="1:2" ht="15">
      <c r="A14" s="3"/>
      <c r="B14" s="2"/>
    </row>
    <row r="15" spans="1:16" ht="15">
      <c r="A15" s="54" t="s">
        <v>99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</row>
    <row r="16" spans="1:16" ht="15">
      <c r="A16" s="54" t="s">
        <v>192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</row>
    <row r="17" spans="1:16" ht="28.5" customHeight="1">
      <c r="A17" s="54" t="s">
        <v>193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</row>
    <row r="18" spans="1:16" ht="57" customHeight="1">
      <c r="A18" s="54" t="s">
        <v>152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</row>
    <row r="19" spans="1:16" ht="15">
      <c r="A19" s="54" t="s">
        <v>77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</row>
    <row r="20" spans="1:16" ht="15">
      <c r="A20" s="54" t="s">
        <v>103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</row>
    <row r="21" ht="15">
      <c r="N21" s="24" t="s">
        <v>94</v>
      </c>
    </row>
    <row r="22" spans="1:14" ht="15">
      <c r="A22" s="81" t="s">
        <v>6</v>
      </c>
      <c r="B22" s="81" t="s">
        <v>7</v>
      </c>
      <c r="C22" s="81" t="s">
        <v>100</v>
      </c>
      <c r="D22" s="81"/>
      <c r="E22" s="81"/>
      <c r="F22" s="81"/>
      <c r="G22" s="81" t="s">
        <v>101</v>
      </c>
      <c r="H22" s="81"/>
      <c r="I22" s="81"/>
      <c r="J22" s="81"/>
      <c r="K22" s="81" t="s">
        <v>102</v>
      </c>
      <c r="L22" s="81"/>
      <c r="M22" s="81"/>
      <c r="N22" s="81"/>
    </row>
    <row r="23" spans="1:14" ht="68.25" customHeight="1">
      <c r="A23" s="81"/>
      <c r="B23" s="81"/>
      <c r="C23" s="6" t="s">
        <v>8</v>
      </c>
      <c r="D23" s="6" t="s">
        <v>9</v>
      </c>
      <c r="E23" s="6" t="s">
        <v>10</v>
      </c>
      <c r="F23" s="6" t="s">
        <v>57</v>
      </c>
      <c r="G23" s="6" t="s">
        <v>8</v>
      </c>
      <c r="H23" s="6" t="s">
        <v>9</v>
      </c>
      <c r="I23" s="6" t="s">
        <v>10</v>
      </c>
      <c r="J23" s="6" t="s">
        <v>55</v>
      </c>
      <c r="K23" s="6" t="s">
        <v>8</v>
      </c>
      <c r="L23" s="6" t="s">
        <v>9</v>
      </c>
      <c r="M23" s="6" t="s">
        <v>10</v>
      </c>
      <c r="N23" s="6" t="s">
        <v>56</v>
      </c>
    </row>
    <row r="24" spans="1:14" ht="15">
      <c r="A24" s="6">
        <v>1</v>
      </c>
      <c r="B24" s="6">
        <v>2</v>
      </c>
      <c r="C24" s="6">
        <v>3</v>
      </c>
      <c r="D24" s="6">
        <v>4</v>
      </c>
      <c r="E24" s="6">
        <v>5</v>
      </c>
      <c r="F24" s="6">
        <v>6</v>
      </c>
      <c r="G24" s="6">
        <v>7</v>
      </c>
      <c r="H24" s="6">
        <v>8</v>
      </c>
      <c r="I24" s="6">
        <v>9</v>
      </c>
      <c r="J24" s="6">
        <v>10</v>
      </c>
      <c r="K24" s="6">
        <v>11</v>
      </c>
      <c r="L24" s="6">
        <v>12</v>
      </c>
      <c r="M24" s="6">
        <v>13</v>
      </c>
      <c r="N24" s="6">
        <v>14</v>
      </c>
    </row>
    <row r="25" spans="1:14" ht="30">
      <c r="A25" s="6" t="s">
        <v>11</v>
      </c>
      <c r="B25" s="7" t="s">
        <v>12</v>
      </c>
      <c r="C25" s="41">
        <f>C70</f>
        <v>25266057</v>
      </c>
      <c r="D25" s="41" t="s">
        <v>13</v>
      </c>
      <c r="E25" s="41" t="s">
        <v>13</v>
      </c>
      <c r="F25" s="41">
        <f>C25</f>
        <v>25266057</v>
      </c>
      <c r="G25" s="41">
        <f>G70</f>
        <v>29204272</v>
      </c>
      <c r="H25" s="41" t="s">
        <v>13</v>
      </c>
      <c r="I25" s="41" t="s">
        <v>13</v>
      </c>
      <c r="J25" s="41">
        <f>G25</f>
        <v>29204272</v>
      </c>
      <c r="K25" s="41">
        <f>K70</f>
        <v>34702416</v>
      </c>
      <c r="L25" s="41" t="s">
        <v>13</v>
      </c>
      <c r="M25" s="41" t="s">
        <v>13</v>
      </c>
      <c r="N25" s="41">
        <f>K25</f>
        <v>34702416</v>
      </c>
    </row>
    <row r="26" spans="1:14" ht="45">
      <c r="A26" s="6" t="s">
        <v>11</v>
      </c>
      <c r="B26" s="7" t="s">
        <v>58</v>
      </c>
      <c r="C26" s="41" t="s">
        <v>13</v>
      </c>
      <c r="D26" s="41" t="s">
        <v>11</v>
      </c>
      <c r="E26" s="41" t="s">
        <v>11</v>
      </c>
      <c r="F26" s="41" t="s">
        <v>11</v>
      </c>
      <c r="G26" s="41" t="s">
        <v>13</v>
      </c>
      <c r="H26" s="41" t="s">
        <v>11</v>
      </c>
      <c r="I26" s="41" t="s">
        <v>11</v>
      </c>
      <c r="J26" s="41" t="s">
        <v>11</v>
      </c>
      <c r="K26" s="41" t="s">
        <v>13</v>
      </c>
      <c r="L26" s="41" t="s">
        <v>11</v>
      </c>
      <c r="M26" s="41" t="s">
        <v>11</v>
      </c>
      <c r="N26" s="41" t="s">
        <v>11</v>
      </c>
    </row>
    <row r="27" spans="1:14" ht="45">
      <c r="A27" s="6">
        <v>25010100</v>
      </c>
      <c r="B27" s="7" t="s">
        <v>191</v>
      </c>
      <c r="C27" s="41"/>
      <c r="D27" s="41">
        <v>1466159</v>
      </c>
      <c r="E27" s="41"/>
      <c r="F27" s="41">
        <f>D27</f>
        <v>1466159</v>
      </c>
      <c r="G27" s="41"/>
      <c r="H27" s="41">
        <f>H70</f>
        <v>2207929</v>
      </c>
      <c r="I27" s="41"/>
      <c r="J27" s="41">
        <f>H27</f>
        <v>2207929</v>
      </c>
      <c r="K27" s="41"/>
      <c r="L27" s="41">
        <f>L70</f>
        <v>2177202</v>
      </c>
      <c r="M27" s="41"/>
      <c r="N27" s="41">
        <f>L27</f>
        <v>2177202</v>
      </c>
    </row>
    <row r="28" spans="1:14" ht="30">
      <c r="A28" s="6">
        <v>25020100</v>
      </c>
      <c r="B28" s="7" t="s">
        <v>185</v>
      </c>
      <c r="C28" s="41"/>
      <c r="D28" s="41">
        <v>1502357</v>
      </c>
      <c r="E28" s="41"/>
      <c r="F28" s="41">
        <f>D28</f>
        <v>1502357</v>
      </c>
      <c r="G28" s="41"/>
      <c r="H28" s="41"/>
      <c r="I28" s="41"/>
      <c r="J28" s="41"/>
      <c r="K28" s="41"/>
      <c r="L28" s="41"/>
      <c r="M28" s="41"/>
      <c r="N28" s="41"/>
    </row>
    <row r="29" spans="1:14" ht="45">
      <c r="A29" s="6" t="s">
        <v>11</v>
      </c>
      <c r="B29" s="7" t="s">
        <v>59</v>
      </c>
      <c r="C29" s="41" t="s">
        <v>13</v>
      </c>
      <c r="D29" s="41" t="s">
        <v>11</v>
      </c>
      <c r="E29" s="41" t="s">
        <v>11</v>
      </c>
      <c r="F29" s="41" t="s">
        <v>11</v>
      </c>
      <c r="G29" s="41" t="s">
        <v>13</v>
      </c>
      <c r="H29" s="41" t="s">
        <v>11</v>
      </c>
      <c r="I29" s="41" t="s">
        <v>11</v>
      </c>
      <c r="J29" s="41" t="s">
        <v>11</v>
      </c>
      <c r="K29" s="41" t="s">
        <v>13</v>
      </c>
      <c r="L29" s="41" t="s">
        <v>11</v>
      </c>
      <c r="M29" s="41" t="s">
        <v>11</v>
      </c>
      <c r="N29" s="41" t="s">
        <v>11</v>
      </c>
    </row>
    <row r="30" spans="1:14" ht="15">
      <c r="A30" s="6"/>
      <c r="B30" s="7" t="s">
        <v>186</v>
      </c>
      <c r="C30" s="41"/>
      <c r="D30" s="41">
        <v>76111</v>
      </c>
      <c r="E30" s="41">
        <v>76111</v>
      </c>
      <c r="F30" s="41">
        <f>D30</f>
        <v>76111</v>
      </c>
      <c r="G30" s="41"/>
      <c r="H30" s="41"/>
      <c r="I30" s="41"/>
      <c r="J30" s="41"/>
      <c r="K30" s="41"/>
      <c r="L30" s="41"/>
      <c r="M30" s="41"/>
      <c r="N30" s="41"/>
    </row>
    <row r="31" spans="1:14" ht="15">
      <c r="A31" s="6" t="s">
        <v>11</v>
      </c>
      <c r="B31" s="7" t="s">
        <v>14</v>
      </c>
      <c r="C31" s="41" t="s">
        <v>13</v>
      </c>
      <c r="D31" s="41"/>
      <c r="E31" s="41"/>
      <c r="F31" s="41">
        <f>D31</f>
        <v>0</v>
      </c>
      <c r="G31" s="41" t="s">
        <v>13</v>
      </c>
      <c r="H31" s="41" t="s">
        <v>11</v>
      </c>
      <c r="I31" s="41" t="s">
        <v>11</v>
      </c>
      <c r="J31" s="41" t="s">
        <v>11</v>
      </c>
      <c r="K31" s="41" t="s">
        <v>13</v>
      </c>
      <c r="L31" s="41" t="s">
        <v>11</v>
      </c>
      <c r="M31" s="41" t="s">
        <v>11</v>
      </c>
      <c r="N31" s="41" t="s">
        <v>11</v>
      </c>
    </row>
    <row r="32" spans="1:14" ht="15">
      <c r="A32" s="6" t="s">
        <v>11</v>
      </c>
      <c r="B32" s="6" t="s">
        <v>15</v>
      </c>
      <c r="C32" s="41">
        <f>C25</f>
        <v>25266057</v>
      </c>
      <c r="D32" s="41">
        <f>D27+D28+D31</f>
        <v>2968516</v>
      </c>
      <c r="E32" s="41">
        <f>E27+E28+E31</f>
        <v>0</v>
      </c>
      <c r="F32" s="41">
        <f>SUM(F25:F31)</f>
        <v>28310684</v>
      </c>
      <c r="G32" s="41">
        <f>G25</f>
        <v>29204272</v>
      </c>
      <c r="H32" s="41">
        <f>H27</f>
        <v>2207929</v>
      </c>
      <c r="I32" s="41" t="s">
        <v>11</v>
      </c>
      <c r="J32" s="41">
        <f>J25+J27</f>
        <v>31412201</v>
      </c>
      <c r="K32" s="41">
        <f>K25</f>
        <v>34702416</v>
      </c>
      <c r="L32" s="41">
        <f>L27</f>
        <v>2177202</v>
      </c>
      <c r="M32" s="41" t="s">
        <v>11</v>
      </c>
      <c r="N32" s="41">
        <f>N25+N27</f>
        <v>36879618</v>
      </c>
    </row>
    <row r="34" spans="1:18" s="39" customFormat="1" ht="15">
      <c r="A34" s="46" t="s">
        <v>114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</row>
    <row r="35" ht="15">
      <c r="J35" s="24" t="s">
        <v>94</v>
      </c>
    </row>
    <row r="36" spans="1:10" ht="15">
      <c r="A36" s="81" t="s">
        <v>6</v>
      </c>
      <c r="B36" s="81" t="s">
        <v>7</v>
      </c>
      <c r="C36" s="81" t="s">
        <v>88</v>
      </c>
      <c r="D36" s="81"/>
      <c r="E36" s="81"/>
      <c r="F36" s="81"/>
      <c r="G36" s="81" t="s">
        <v>108</v>
      </c>
      <c r="H36" s="81"/>
      <c r="I36" s="81"/>
      <c r="J36" s="81"/>
    </row>
    <row r="37" spans="1:10" ht="60.75" customHeight="1">
      <c r="A37" s="81"/>
      <c r="B37" s="81"/>
      <c r="C37" s="6" t="s">
        <v>8</v>
      </c>
      <c r="D37" s="6" t="s">
        <v>9</v>
      </c>
      <c r="E37" s="6" t="s">
        <v>10</v>
      </c>
      <c r="F37" s="6" t="s">
        <v>57</v>
      </c>
      <c r="G37" s="6" t="s">
        <v>8</v>
      </c>
      <c r="H37" s="6" t="s">
        <v>9</v>
      </c>
      <c r="I37" s="6" t="s">
        <v>10</v>
      </c>
      <c r="J37" s="6" t="s">
        <v>55</v>
      </c>
    </row>
    <row r="38" spans="1:10" ht="15">
      <c r="A38" s="6">
        <v>1</v>
      </c>
      <c r="B38" s="6">
        <v>2</v>
      </c>
      <c r="C38" s="6">
        <v>3</v>
      </c>
      <c r="D38" s="6">
        <v>4</v>
      </c>
      <c r="E38" s="6">
        <v>5</v>
      </c>
      <c r="F38" s="6">
        <v>6</v>
      </c>
      <c r="G38" s="6">
        <v>7</v>
      </c>
      <c r="H38" s="6">
        <v>8</v>
      </c>
      <c r="I38" s="6">
        <v>9</v>
      </c>
      <c r="J38" s="6">
        <v>10</v>
      </c>
    </row>
    <row r="39" spans="1:10" ht="30">
      <c r="A39" s="7" t="s">
        <v>11</v>
      </c>
      <c r="B39" s="7" t="s">
        <v>12</v>
      </c>
      <c r="C39" s="41">
        <f>C99</f>
        <v>37261128.31200002</v>
      </c>
      <c r="D39" s="41" t="s">
        <v>13</v>
      </c>
      <c r="E39" s="41" t="s">
        <v>11</v>
      </c>
      <c r="F39" s="41">
        <f>C39</f>
        <v>37261128.31200002</v>
      </c>
      <c r="G39" s="41">
        <f>G99</f>
        <v>39825481.636152</v>
      </c>
      <c r="H39" s="41" t="s">
        <v>13</v>
      </c>
      <c r="I39" s="41" t="s">
        <v>11</v>
      </c>
      <c r="J39" s="41">
        <f>G39</f>
        <v>39825481.636152</v>
      </c>
    </row>
    <row r="40" spans="1:10" ht="45">
      <c r="A40" s="7" t="s">
        <v>11</v>
      </c>
      <c r="B40" s="7" t="s">
        <v>60</v>
      </c>
      <c r="C40" s="41" t="s">
        <v>13</v>
      </c>
      <c r="D40" s="41" t="s">
        <v>11</v>
      </c>
      <c r="E40" s="41" t="s">
        <v>11</v>
      </c>
      <c r="F40" s="41" t="s">
        <v>11</v>
      </c>
      <c r="G40" s="41" t="s">
        <v>13</v>
      </c>
      <c r="H40" s="41" t="s">
        <v>11</v>
      </c>
      <c r="I40" s="41" t="s">
        <v>11</v>
      </c>
      <c r="J40" s="41" t="s">
        <v>11</v>
      </c>
    </row>
    <row r="41" spans="1:10" ht="45">
      <c r="A41" s="6">
        <v>25010100</v>
      </c>
      <c r="B41" s="7" t="s">
        <v>191</v>
      </c>
      <c r="C41" s="41"/>
      <c r="D41" s="41">
        <f>D99</f>
        <v>2351378.16</v>
      </c>
      <c r="E41" s="41"/>
      <c r="F41" s="41">
        <f>D41</f>
        <v>2351378.16</v>
      </c>
      <c r="G41" s="41"/>
      <c r="H41" s="41">
        <f>H99</f>
        <v>2494812.22776</v>
      </c>
      <c r="I41" s="41"/>
      <c r="J41" s="41">
        <f>H41</f>
        <v>2494812.22776</v>
      </c>
    </row>
    <row r="42" spans="1:10" ht="30">
      <c r="A42" s="6">
        <v>25020100</v>
      </c>
      <c r="B42" s="7" t="s">
        <v>185</v>
      </c>
      <c r="C42" s="41"/>
      <c r="D42" s="41"/>
      <c r="E42" s="41"/>
      <c r="F42" s="41"/>
      <c r="G42" s="41"/>
      <c r="H42" s="41"/>
      <c r="I42" s="41"/>
      <c r="J42" s="41"/>
    </row>
    <row r="43" spans="1:10" ht="45">
      <c r="A43" s="7" t="s">
        <v>11</v>
      </c>
      <c r="B43" s="7" t="s">
        <v>61</v>
      </c>
      <c r="C43" s="41" t="s">
        <v>13</v>
      </c>
      <c r="D43" s="41" t="s">
        <v>11</v>
      </c>
      <c r="E43" s="41" t="s">
        <v>11</v>
      </c>
      <c r="F43" s="41" t="s">
        <v>11</v>
      </c>
      <c r="G43" s="41" t="s">
        <v>13</v>
      </c>
      <c r="H43" s="41" t="s">
        <v>11</v>
      </c>
      <c r="I43" s="41" t="s">
        <v>11</v>
      </c>
      <c r="J43" s="41" t="s">
        <v>11</v>
      </c>
    </row>
    <row r="44" spans="1:10" ht="15">
      <c r="A44" s="7"/>
      <c r="B44" s="7" t="s">
        <v>186</v>
      </c>
      <c r="C44" s="41"/>
      <c r="D44" s="41"/>
      <c r="E44" s="41"/>
      <c r="F44" s="41"/>
      <c r="G44" s="41"/>
      <c r="H44" s="41"/>
      <c r="I44" s="41"/>
      <c r="J44" s="41"/>
    </row>
    <row r="45" spans="1:10" ht="15">
      <c r="A45" s="7" t="s">
        <v>11</v>
      </c>
      <c r="B45" s="7" t="s">
        <v>14</v>
      </c>
      <c r="C45" s="41" t="s">
        <v>13</v>
      </c>
      <c r="D45" s="41" t="s">
        <v>11</v>
      </c>
      <c r="E45" s="41" t="s">
        <v>11</v>
      </c>
      <c r="F45" s="41" t="s">
        <v>11</v>
      </c>
      <c r="G45" s="41" t="s">
        <v>13</v>
      </c>
      <c r="H45" s="41" t="s">
        <v>11</v>
      </c>
      <c r="I45" s="41" t="s">
        <v>11</v>
      </c>
      <c r="J45" s="41" t="s">
        <v>11</v>
      </c>
    </row>
    <row r="46" spans="1:10" ht="15">
      <c r="A46" s="7" t="s">
        <v>11</v>
      </c>
      <c r="B46" s="6" t="s">
        <v>15</v>
      </c>
      <c r="C46" s="41">
        <f>C39</f>
        <v>37261128.31200002</v>
      </c>
      <c r="D46" s="41">
        <f>D41</f>
        <v>2351378.16</v>
      </c>
      <c r="E46" s="41" t="s">
        <v>11</v>
      </c>
      <c r="F46" s="41">
        <f>F39+F41</f>
        <v>39612506.47200002</v>
      </c>
      <c r="G46" s="41">
        <f>G39</f>
        <v>39825481.636152</v>
      </c>
      <c r="H46" s="41">
        <f>H41</f>
        <v>2494812.22776</v>
      </c>
      <c r="I46" s="41" t="s">
        <v>11</v>
      </c>
      <c r="J46" s="41">
        <f>J39+J41</f>
        <v>42320293.863912</v>
      </c>
    </row>
    <row r="48" spans="1:14" ht="15">
      <c r="A48" s="54" t="s">
        <v>16</v>
      </c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</row>
    <row r="49" spans="1:14" ht="15">
      <c r="A49" s="54" t="s">
        <v>105</v>
      </c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</row>
    <row r="50" spans="1:14" ht="15">
      <c r="A50" s="3"/>
      <c r="N50" s="25" t="s">
        <v>5</v>
      </c>
    </row>
    <row r="51" spans="1:14" ht="21.75" customHeight="1">
      <c r="A51" s="81" t="s">
        <v>17</v>
      </c>
      <c r="B51" s="81" t="s">
        <v>7</v>
      </c>
      <c r="C51" s="81" t="s">
        <v>104</v>
      </c>
      <c r="D51" s="81"/>
      <c r="E51" s="81"/>
      <c r="F51" s="81"/>
      <c r="G51" s="81" t="s">
        <v>101</v>
      </c>
      <c r="H51" s="81"/>
      <c r="I51" s="81"/>
      <c r="J51" s="81"/>
      <c r="K51" s="81" t="s">
        <v>102</v>
      </c>
      <c r="L51" s="81"/>
      <c r="M51" s="81"/>
      <c r="N51" s="81"/>
    </row>
    <row r="52" spans="1:14" ht="63" customHeight="1">
      <c r="A52" s="81"/>
      <c r="B52" s="81"/>
      <c r="C52" s="6" t="s">
        <v>8</v>
      </c>
      <c r="D52" s="6" t="s">
        <v>9</v>
      </c>
      <c r="E52" s="6" t="s">
        <v>10</v>
      </c>
      <c r="F52" s="6" t="s">
        <v>57</v>
      </c>
      <c r="G52" s="6" t="s">
        <v>8</v>
      </c>
      <c r="H52" s="6" t="s">
        <v>9</v>
      </c>
      <c r="I52" s="6" t="s">
        <v>10</v>
      </c>
      <c r="J52" s="6" t="s">
        <v>55</v>
      </c>
      <c r="K52" s="6" t="s">
        <v>8</v>
      </c>
      <c r="L52" s="6" t="s">
        <v>9</v>
      </c>
      <c r="M52" s="6" t="s">
        <v>10</v>
      </c>
      <c r="N52" s="6" t="s">
        <v>56</v>
      </c>
    </row>
    <row r="53" spans="1:14" ht="15">
      <c r="A53" s="6">
        <v>1</v>
      </c>
      <c r="B53" s="6">
        <v>2</v>
      </c>
      <c r="C53" s="6">
        <v>3</v>
      </c>
      <c r="D53" s="6">
        <v>4</v>
      </c>
      <c r="E53" s="6">
        <v>5</v>
      </c>
      <c r="F53" s="6">
        <v>6</v>
      </c>
      <c r="G53" s="6">
        <v>7</v>
      </c>
      <c r="H53" s="6">
        <v>8</v>
      </c>
      <c r="I53" s="6">
        <v>9</v>
      </c>
      <c r="J53" s="6">
        <v>10</v>
      </c>
      <c r="K53" s="6">
        <v>11</v>
      </c>
      <c r="L53" s="6">
        <v>12</v>
      </c>
      <c r="M53" s="6">
        <v>13</v>
      </c>
      <c r="N53" s="6">
        <v>14</v>
      </c>
    </row>
    <row r="54" spans="1:14" ht="15">
      <c r="A54" s="6">
        <v>2111</v>
      </c>
      <c r="B54" s="7" t="s">
        <v>133</v>
      </c>
      <c r="C54" s="41">
        <v>15535455</v>
      </c>
      <c r="D54" s="41"/>
      <c r="E54" s="41"/>
      <c r="F54" s="41">
        <f>C54+D54</f>
        <v>15535455</v>
      </c>
      <c r="G54" s="41">
        <v>18372794</v>
      </c>
      <c r="H54" s="41"/>
      <c r="I54" s="41"/>
      <c r="J54" s="41">
        <f>G54</f>
        <v>18372794</v>
      </c>
      <c r="K54" s="41">
        <v>22282886</v>
      </c>
      <c r="L54" s="41"/>
      <c r="M54" s="41"/>
      <c r="N54" s="41">
        <f>K54+L54</f>
        <v>22282886</v>
      </c>
    </row>
    <row r="55" spans="1:14" ht="15">
      <c r="A55" s="6">
        <v>2120</v>
      </c>
      <c r="B55" s="7" t="s">
        <v>134</v>
      </c>
      <c r="C55" s="41">
        <v>3282178</v>
      </c>
      <c r="D55" s="41"/>
      <c r="E55" s="41"/>
      <c r="F55" s="41">
        <f aca="true" t="shared" si="0" ref="F55:F67">C55+D55</f>
        <v>3282178</v>
      </c>
      <c r="G55" s="41">
        <v>4041997</v>
      </c>
      <c r="H55" s="41"/>
      <c r="I55" s="41"/>
      <c r="J55" s="41">
        <f aca="true" t="shared" si="1" ref="J55:J67">G55</f>
        <v>4041997</v>
      </c>
      <c r="K55" s="41">
        <v>4902235</v>
      </c>
      <c r="L55" s="41"/>
      <c r="M55" s="41"/>
      <c r="N55" s="41">
        <f aca="true" t="shared" si="2" ref="N55:N67">K55+L55</f>
        <v>4902235</v>
      </c>
    </row>
    <row r="56" spans="1:14" ht="30">
      <c r="A56" s="6">
        <v>2210</v>
      </c>
      <c r="B56" s="7" t="s">
        <v>135</v>
      </c>
      <c r="C56" s="41">
        <v>859659</v>
      </c>
      <c r="D56" s="41">
        <v>1395008</v>
      </c>
      <c r="E56" s="41"/>
      <c r="F56" s="41">
        <f t="shared" si="0"/>
        <v>2254667</v>
      </c>
      <c r="G56" s="41">
        <v>508333</v>
      </c>
      <c r="H56" s="41"/>
      <c r="I56" s="41"/>
      <c r="J56" s="41">
        <f t="shared" si="1"/>
        <v>508333</v>
      </c>
      <c r="K56" s="41">
        <v>625810</v>
      </c>
      <c r="L56" s="41"/>
      <c r="M56" s="41"/>
      <c r="N56" s="41">
        <f t="shared" si="2"/>
        <v>625810</v>
      </c>
    </row>
    <row r="57" spans="1:14" ht="30">
      <c r="A57" s="6">
        <v>2220</v>
      </c>
      <c r="B57" s="7" t="s">
        <v>136</v>
      </c>
      <c r="C57" s="41">
        <v>24931</v>
      </c>
      <c r="D57" s="41"/>
      <c r="E57" s="41"/>
      <c r="F57" s="41">
        <f t="shared" si="0"/>
        <v>24931</v>
      </c>
      <c r="G57" s="41">
        <v>47405</v>
      </c>
      <c r="H57" s="41"/>
      <c r="I57" s="41"/>
      <c r="J57" s="41">
        <f t="shared" si="1"/>
        <v>47405</v>
      </c>
      <c r="K57" s="41">
        <v>63437</v>
      </c>
      <c r="L57" s="41"/>
      <c r="M57" s="41"/>
      <c r="N57" s="41">
        <f t="shared" si="2"/>
        <v>63437</v>
      </c>
    </row>
    <row r="58" spans="1:14" ht="15">
      <c r="A58" s="6">
        <v>2230</v>
      </c>
      <c r="B58" s="7" t="s">
        <v>153</v>
      </c>
      <c r="C58" s="41">
        <v>1926218</v>
      </c>
      <c r="D58" s="41">
        <v>1560464</v>
      </c>
      <c r="E58" s="41"/>
      <c r="F58" s="41">
        <f t="shared" si="0"/>
        <v>3486682</v>
      </c>
      <c r="G58" s="41">
        <v>2193517</v>
      </c>
      <c r="H58" s="41">
        <v>2207929</v>
      </c>
      <c r="I58" s="41"/>
      <c r="J58" s="41">
        <f>G58+H58</f>
        <v>4401446</v>
      </c>
      <c r="K58" s="41">
        <v>2863562</v>
      </c>
      <c r="L58" s="41">
        <v>2177202</v>
      </c>
      <c r="M58" s="41"/>
      <c r="N58" s="41">
        <f t="shared" si="2"/>
        <v>5040764</v>
      </c>
    </row>
    <row r="59" spans="1:14" ht="15">
      <c r="A59" s="6">
        <v>2240</v>
      </c>
      <c r="B59" s="7" t="s">
        <v>137</v>
      </c>
      <c r="C59" s="41">
        <v>458311</v>
      </c>
      <c r="D59" s="41"/>
      <c r="E59" s="41"/>
      <c r="F59" s="41">
        <f t="shared" si="0"/>
        <v>458311</v>
      </c>
      <c r="G59" s="41">
        <v>504918</v>
      </c>
      <c r="H59" s="41"/>
      <c r="I59" s="41"/>
      <c r="J59" s="41">
        <f t="shared" si="1"/>
        <v>504918</v>
      </c>
      <c r="K59" s="41">
        <v>630301</v>
      </c>
      <c r="L59" s="41"/>
      <c r="M59" s="41"/>
      <c r="N59" s="41">
        <f t="shared" si="2"/>
        <v>630301</v>
      </c>
    </row>
    <row r="60" spans="1:14" ht="15">
      <c r="A60" s="6">
        <v>2250</v>
      </c>
      <c r="B60" s="7" t="s">
        <v>138</v>
      </c>
      <c r="C60" s="41">
        <v>8290</v>
      </c>
      <c r="D60" s="41"/>
      <c r="E60" s="41"/>
      <c r="F60" s="41">
        <f t="shared" si="0"/>
        <v>8290</v>
      </c>
      <c r="G60" s="41">
        <v>2480</v>
      </c>
      <c r="H60" s="41"/>
      <c r="I60" s="41"/>
      <c r="J60" s="41">
        <f t="shared" si="1"/>
        <v>2480</v>
      </c>
      <c r="K60" s="41">
        <v>6640</v>
      </c>
      <c r="L60" s="41"/>
      <c r="M60" s="41"/>
      <c r="N60" s="41">
        <f t="shared" si="2"/>
        <v>6640</v>
      </c>
    </row>
    <row r="61" spans="1:14" ht="15">
      <c r="A61" s="6">
        <v>2271</v>
      </c>
      <c r="B61" s="7" t="s">
        <v>139</v>
      </c>
      <c r="C61" s="41">
        <v>1378685</v>
      </c>
      <c r="D61" s="41"/>
      <c r="E61" s="41"/>
      <c r="F61" s="41">
        <f t="shared" si="0"/>
        <v>1378685</v>
      </c>
      <c r="G61" s="41">
        <v>1601614</v>
      </c>
      <c r="H61" s="41"/>
      <c r="I61" s="41"/>
      <c r="J61" s="41">
        <f t="shared" si="1"/>
        <v>1601614</v>
      </c>
      <c r="K61" s="41">
        <v>1442220</v>
      </c>
      <c r="L61" s="41"/>
      <c r="M61" s="41"/>
      <c r="N61" s="41">
        <f t="shared" si="2"/>
        <v>1442220</v>
      </c>
    </row>
    <row r="62" spans="1:14" ht="30">
      <c r="A62" s="6">
        <v>2272</v>
      </c>
      <c r="B62" s="7" t="s">
        <v>140</v>
      </c>
      <c r="C62" s="41">
        <v>150045</v>
      </c>
      <c r="D62" s="41"/>
      <c r="E62" s="41"/>
      <c r="F62" s="41">
        <f t="shared" si="0"/>
        <v>150045</v>
      </c>
      <c r="G62" s="41">
        <v>202095</v>
      </c>
      <c r="H62" s="41"/>
      <c r="I62" s="41"/>
      <c r="J62" s="41">
        <f t="shared" si="1"/>
        <v>202095</v>
      </c>
      <c r="K62" s="41">
        <v>285073</v>
      </c>
      <c r="L62" s="41"/>
      <c r="M62" s="41"/>
      <c r="N62" s="41">
        <f t="shared" si="2"/>
        <v>285073</v>
      </c>
    </row>
    <row r="63" spans="1:14" ht="15">
      <c r="A63" s="6">
        <v>2273</v>
      </c>
      <c r="B63" s="7" t="s">
        <v>141</v>
      </c>
      <c r="C63" s="41">
        <v>942487</v>
      </c>
      <c r="D63" s="41"/>
      <c r="E63" s="41"/>
      <c r="F63" s="41">
        <f t="shared" si="0"/>
        <v>942487</v>
      </c>
      <c r="G63" s="41">
        <v>871246</v>
      </c>
      <c r="H63" s="41"/>
      <c r="I63" s="41"/>
      <c r="J63" s="41">
        <f t="shared" si="1"/>
        <v>871246</v>
      </c>
      <c r="K63" s="41">
        <v>1200044</v>
      </c>
      <c r="L63" s="41"/>
      <c r="M63" s="41"/>
      <c r="N63" s="41">
        <f t="shared" si="2"/>
        <v>1200044</v>
      </c>
    </row>
    <row r="64" spans="1:14" ht="15">
      <c r="A64" s="6">
        <v>2274</v>
      </c>
      <c r="B64" s="7" t="s">
        <v>154</v>
      </c>
      <c r="C64" s="41">
        <v>288362</v>
      </c>
      <c r="D64" s="41"/>
      <c r="E64" s="41"/>
      <c r="F64" s="41">
        <f t="shared" si="0"/>
        <v>288362</v>
      </c>
      <c r="G64" s="41">
        <v>271287</v>
      </c>
      <c r="H64" s="41"/>
      <c r="I64" s="41"/>
      <c r="J64" s="41">
        <f t="shared" si="1"/>
        <v>271287</v>
      </c>
      <c r="K64" s="41">
        <v>286648</v>
      </c>
      <c r="L64" s="41"/>
      <c r="M64" s="41"/>
      <c r="N64" s="41">
        <f t="shared" si="2"/>
        <v>286648</v>
      </c>
    </row>
    <row r="65" spans="1:14" ht="30">
      <c r="A65" s="6">
        <v>2275</v>
      </c>
      <c r="B65" s="7" t="s">
        <v>155</v>
      </c>
      <c r="C65" s="41">
        <v>402109</v>
      </c>
      <c r="D65" s="41"/>
      <c r="E65" s="41"/>
      <c r="F65" s="41">
        <f>C65+D65</f>
        <v>402109</v>
      </c>
      <c r="G65" s="41">
        <v>555736</v>
      </c>
      <c r="H65" s="41"/>
      <c r="I65" s="41"/>
      <c r="J65" s="41">
        <f t="shared" si="1"/>
        <v>555736</v>
      </c>
      <c r="K65" s="41">
        <v>98160</v>
      </c>
      <c r="L65" s="41"/>
      <c r="M65" s="41"/>
      <c r="N65" s="41">
        <f t="shared" si="2"/>
        <v>98160</v>
      </c>
    </row>
    <row r="66" spans="1:14" ht="45">
      <c r="A66" s="6">
        <v>2282</v>
      </c>
      <c r="B66" s="7" t="s">
        <v>142</v>
      </c>
      <c r="C66" s="41">
        <v>4490</v>
      </c>
      <c r="D66" s="41"/>
      <c r="E66" s="41"/>
      <c r="F66" s="41">
        <f t="shared" si="0"/>
        <v>4490</v>
      </c>
      <c r="G66" s="41">
        <v>11500</v>
      </c>
      <c r="H66" s="41"/>
      <c r="I66" s="41"/>
      <c r="J66" s="41">
        <f t="shared" si="1"/>
        <v>11500</v>
      </c>
      <c r="K66" s="41">
        <v>7750</v>
      </c>
      <c r="L66" s="41"/>
      <c r="M66" s="41"/>
      <c r="N66" s="41">
        <f t="shared" si="2"/>
        <v>7750</v>
      </c>
    </row>
    <row r="67" spans="1:14" ht="15">
      <c r="A67" s="6">
        <v>2800</v>
      </c>
      <c r="B67" s="7" t="s">
        <v>143</v>
      </c>
      <c r="C67" s="41">
        <v>4837</v>
      </c>
      <c r="D67" s="41"/>
      <c r="E67" s="41"/>
      <c r="F67" s="41">
        <f t="shared" si="0"/>
        <v>4837</v>
      </c>
      <c r="G67" s="41">
        <v>19350</v>
      </c>
      <c r="H67" s="41"/>
      <c r="I67" s="41"/>
      <c r="J67" s="41">
        <f t="shared" si="1"/>
        <v>19350</v>
      </c>
      <c r="K67" s="41">
        <v>7650</v>
      </c>
      <c r="L67" s="41"/>
      <c r="M67" s="41"/>
      <c r="N67" s="41">
        <f t="shared" si="2"/>
        <v>7650</v>
      </c>
    </row>
    <row r="68" spans="1:14" ht="30">
      <c r="A68" s="6">
        <v>3110</v>
      </c>
      <c r="B68" s="7" t="s">
        <v>184</v>
      </c>
      <c r="C68" s="41"/>
      <c r="D68" s="41">
        <v>65155</v>
      </c>
      <c r="E68" s="41">
        <v>52111</v>
      </c>
      <c r="F68" s="41">
        <f>D68</f>
        <v>65155</v>
      </c>
      <c r="G68" s="41"/>
      <c r="H68" s="41"/>
      <c r="I68" s="41"/>
      <c r="J68" s="41"/>
      <c r="K68" s="41"/>
      <c r="L68" s="41"/>
      <c r="M68" s="41"/>
      <c r="N68" s="41"/>
    </row>
    <row r="69" spans="1:14" ht="30">
      <c r="A69" s="6">
        <v>3122</v>
      </c>
      <c r="B69" s="7" t="s">
        <v>190</v>
      </c>
      <c r="C69" s="41"/>
      <c r="D69" s="41">
        <v>24000</v>
      </c>
      <c r="E69" s="41">
        <v>24000</v>
      </c>
      <c r="F69" s="41">
        <f>D69</f>
        <v>24000</v>
      </c>
      <c r="G69" s="41"/>
      <c r="H69" s="41"/>
      <c r="I69" s="41"/>
      <c r="J69" s="41"/>
      <c r="K69" s="41"/>
      <c r="L69" s="41"/>
      <c r="M69" s="41"/>
      <c r="N69" s="41"/>
    </row>
    <row r="70" spans="1:14" ht="15">
      <c r="A70" s="6" t="s">
        <v>11</v>
      </c>
      <c r="B70" s="6" t="s">
        <v>15</v>
      </c>
      <c r="C70" s="43">
        <f>SUM(C54:C69)</f>
        <v>25266057</v>
      </c>
      <c r="D70" s="43">
        <f aca="true" t="shared" si="3" ref="D70:N70">SUM(D54:D69)</f>
        <v>3044627</v>
      </c>
      <c r="E70" s="43">
        <f t="shared" si="3"/>
        <v>76111</v>
      </c>
      <c r="F70" s="43">
        <f t="shared" si="3"/>
        <v>28310684</v>
      </c>
      <c r="G70" s="43">
        <f t="shared" si="3"/>
        <v>29204272</v>
      </c>
      <c r="H70" s="43">
        <f t="shared" si="3"/>
        <v>2207929</v>
      </c>
      <c r="I70" s="43">
        <f t="shared" si="3"/>
        <v>0</v>
      </c>
      <c r="J70" s="43">
        <f t="shared" si="3"/>
        <v>31412201</v>
      </c>
      <c r="K70" s="43">
        <f t="shared" si="3"/>
        <v>34702416</v>
      </c>
      <c r="L70" s="43">
        <f t="shared" si="3"/>
        <v>2177202</v>
      </c>
      <c r="M70" s="43">
        <f t="shared" si="3"/>
        <v>0</v>
      </c>
      <c r="N70" s="43">
        <f t="shared" si="3"/>
        <v>36879618</v>
      </c>
    </row>
    <row r="72" spans="1:14" ht="15">
      <c r="A72" s="51" t="s">
        <v>106</v>
      </c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</row>
    <row r="73" ht="15">
      <c r="N73" s="25" t="s">
        <v>5</v>
      </c>
    </row>
    <row r="74" spans="1:14" ht="15">
      <c r="A74" s="81" t="s">
        <v>18</v>
      </c>
      <c r="B74" s="81" t="s">
        <v>7</v>
      </c>
      <c r="C74" s="81" t="s">
        <v>100</v>
      </c>
      <c r="D74" s="81"/>
      <c r="E74" s="81"/>
      <c r="F74" s="81"/>
      <c r="G74" s="81" t="s">
        <v>101</v>
      </c>
      <c r="H74" s="81"/>
      <c r="I74" s="81"/>
      <c r="J74" s="81"/>
      <c r="K74" s="81" t="s">
        <v>102</v>
      </c>
      <c r="L74" s="81"/>
      <c r="M74" s="81"/>
      <c r="N74" s="81"/>
    </row>
    <row r="75" spans="1:14" ht="58.5" customHeight="1">
      <c r="A75" s="81"/>
      <c r="B75" s="81"/>
      <c r="C75" s="6" t="s">
        <v>8</v>
      </c>
      <c r="D75" s="6" t="s">
        <v>9</v>
      </c>
      <c r="E75" s="6" t="s">
        <v>10</v>
      </c>
      <c r="F75" s="6" t="s">
        <v>57</v>
      </c>
      <c r="G75" s="6" t="s">
        <v>8</v>
      </c>
      <c r="H75" s="6" t="s">
        <v>9</v>
      </c>
      <c r="I75" s="6" t="s">
        <v>10</v>
      </c>
      <c r="J75" s="6" t="s">
        <v>55</v>
      </c>
      <c r="K75" s="6" t="s">
        <v>8</v>
      </c>
      <c r="L75" s="6" t="s">
        <v>9</v>
      </c>
      <c r="M75" s="6" t="s">
        <v>10</v>
      </c>
      <c r="N75" s="6" t="s">
        <v>56</v>
      </c>
    </row>
    <row r="76" spans="1:14" ht="15">
      <c r="A76" s="6">
        <v>1</v>
      </c>
      <c r="B76" s="6">
        <v>2</v>
      </c>
      <c r="C76" s="6">
        <v>3</v>
      </c>
      <c r="D76" s="6">
        <v>4</v>
      </c>
      <c r="E76" s="6">
        <v>5</v>
      </c>
      <c r="F76" s="6">
        <v>6</v>
      </c>
      <c r="G76" s="6">
        <v>7</v>
      </c>
      <c r="H76" s="6">
        <v>8</v>
      </c>
      <c r="I76" s="6">
        <v>9</v>
      </c>
      <c r="J76" s="6">
        <v>10</v>
      </c>
      <c r="K76" s="6">
        <v>11</v>
      </c>
      <c r="L76" s="6">
        <v>12</v>
      </c>
      <c r="M76" s="6">
        <v>13</v>
      </c>
      <c r="N76" s="6">
        <v>14</v>
      </c>
    </row>
    <row r="77" spans="1:14" ht="15">
      <c r="A77" s="7" t="s">
        <v>11</v>
      </c>
      <c r="B77" s="7" t="s">
        <v>11</v>
      </c>
      <c r="C77" s="7" t="s">
        <v>11</v>
      </c>
      <c r="D77" s="7" t="s">
        <v>11</v>
      </c>
      <c r="E77" s="7" t="s">
        <v>11</v>
      </c>
      <c r="F77" s="7" t="s">
        <v>11</v>
      </c>
      <c r="G77" s="7" t="s">
        <v>11</v>
      </c>
      <c r="H77" s="7" t="s">
        <v>11</v>
      </c>
      <c r="I77" s="7" t="s">
        <v>11</v>
      </c>
      <c r="J77" s="7" t="s">
        <v>11</v>
      </c>
      <c r="K77" s="6" t="s">
        <v>11</v>
      </c>
      <c r="L77" s="7" t="s">
        <v>11</v>
      </c>
      <c r="M77" s="7" t="s">
        <v>11</v>
      </c>
      <c r="N77" s="7" t="s">
        <v>11</v>
      </c>
    </row>
    <row r="78" spans="1:14" ht="15">
      <c r="A78" s="6" t="s">
        <v>11</v>
      </c>
      <c r="B78" s="7" t="s">
        <v>11</v>
      </c>
      <c r="C78" s="6" t="s">
        <v>11</v>
      </c>
      <c r="D78" s="6" t="s">
        <v>11</v>
      </c>
      <c r="E78" s="6" t="s">
        <v>11</v>
      </c>
      <c r="F78" s="6" t="s">
        <v>11</v>
      </c>
      <c r="G78" s="6" t="s">
        <v>11</v>
      </c>
      <c r="H78" s="6" t="s">
        <v>11</v>
      </c>
      <c r="I78" s="6" t="s">
        <v>11</v>
      </c>
      <c r="J78" s="6" t="s">
        <v>11</v>
      </c>
      <c r="K78" s="6" t="s">
        <v>11</v>
      </c>
      <c r="L78" s="6" t="s">
        <v>11</v>
      </c>
      <c r="M78" s="6" t="s">
        <v>11</v>
      </c>
      <c r="N78" s="6" t="s">
        <v>11</v>
      </c>
    </row>
    <row r="79" spans="1:14" ht="15">
      <c r="A79" s="6" t="s">
        <v>11</v>
      </c>
      <c r="B79" s="6" t="s">
        <v>15</v>
      </c>
      <c r="C79" s="6" t="s">
        <v>11</v>
      </c>
      <c r="D79" s="6" t="s">
        <v>11</v>
      </c>
      <c r="E79" s="6" t="s">
        <v>11</v>
      </c>
      <c r="F79" s="6" t="s">
        <v>11</v>
      </c>
      <c r="G79" s="6" t="s">
        <v>11</v>
      </c>
      <c r="H79" s="6" t="s">
        <v>11</v>
      </c>
      <c r="I79" s="6" t="s">
        <v>11</v>
      </c>
      <c r="J79" s="6" t="s">
        <v>11</v>
      </c>
      <c r="K79" s="6" t="s">
        <v>11</v>
      </c>
      <c r="L79" s="6" t="s">
        <v>11</v>
      </c>
      <c r="M79" s="6" t="s">
        <v>11</v>
      </c>
      <c r="N79" s="6" t="s">
        <v>11</v>
      </c>
    </row>
    <row r="81" spans="1:10" ht="15">
      <c r="A81" s="51" t="s">
        <v>107</v>
      </c>
      <c r="B81" s="51"/>
      <c r="C81" s="51"/>
      <c r="D81" s="51"/>
      <c r="E81" s="51"/>
      <c r="F81" s="51"/>
      <c r="G81" s="51"/>
      <c r="H81" s="51"/>
      <c r="I81" s="51"/>
      <c r="J81" s="51"/>
    </row>
    <row r="82" ht="15">
      <c r="J82" s="26" t="s">
        <v>5</v>
      </c>
    </row>
    <row r="83" spans="1:10" ht="21.75" customHeight="1">
      <c r="A83" s="81" t="s">
        <v>17</v>
      </c>
      <c r="B83" s="81" t="s">
        <v>7</v>
      </c>
      <c r="C83" s="81" t="s">
        <v>88</v>
      </c>
      <c r="D83" s="81"/>
      <c r="E83" s="81"/>
      <c r="F83" s="81"/>
      <c r="G83" s="81" t="s">
        <v>108</v>
      </c>
      <c r="H83" s="81"/>
      <c r="I83" s="81"/>
      <c r="J83" s="81"/>
    </row>
    <row r="84" spans="1:10" ht="65.25" customHeight="1">
      <c r="A84" s="81"/>
      <c r="B84" s="81"/>
      <c r="C84" s="6" t="s">
        <v>8</v>
      </c>
      <c r="D84" s="6" t="s">
        <v>9</v>
      </c>
      <c r="E84" s="6" t="s">
        <v>10</v>
      </c>
      <c r="F84" s="6" t="s">
        <v>57</v>
      </c>
      <c r="G84" s="6" t="s">
        <v>8</v>
      </c>
      <c r="H84" s="6" t="s">
        <v>9</v>
      </c>
      <c r="I84" s="6" t="s">
        <v>10</v>
      </c>
      <c r="J84" s="6" t="s">
        <v>55</v>
      </c>
    </row>
    <row r="85" spans="1:10" ht="22.5" customHeight="1">
      <c r="A85" s="6">
        <v>2111</v>
      </c>
      <c r="B85" s="7" t="s">
        <v>133</v>
      </c>
      <c r="C85" s="41">
        <f>K54*1.072</f>
        <v>23887253.792000003</v>
      </c>
      <c r="D85" s="41"/>
      <c r="E85" s="41"/>
      <c r="F85" s="41">
        <f>C85+D85</f>
        <v>23887253.792000003</v>
      </c>
      <c r="G85" s="41">
        <f>C85*1.071</f>
        <v>25583248.811232</v>
      </c>
      <c r="H85" s="41"/>
      <c r="I85" s="41"/>
      <c r="J85" s="41">
        <f>G85+H85</f>
        <v>25583248.811232</v>
      </c>
    </row>
    <row r="86" spans="1:10" ht="21.75" customHeight="1">
      <c r="A86" s="6">
        <v>2120</v>
      </c>
      <c r="B86" s="7" t="s">
        <v>134</v>
      </c>
      <c r="C86" s="41">
        <f>K55*1.072</f>
        <v>5255195.92</v>
      </c>
      <c r="D86" s="41"/>
      <c r="E86" s="41"/>
      <c r="F86" s="41">
        <f aca="true" t="shared" si="4" ref="F86:F98">C86+D86</f>
        <v>5255195.92</v>
      </c>
      <c r="G86" s="41">
        <f>C86*1.071</f>
        <v>5628314.83032</v>
      </c>
      <c r="H86" s="41"/>
      <c r="I86" s="41"/>
      <c r="J86" s="41">
        <f aca="true" t="shared" si="5" ref="J86:J98">G86+H86</f>
        <v>5628314.83032</v>
      </c>
    </row>
    <row r="87" spans="1:10" ht="26.25" customHeight="1">
      <c r="A87" s="6">
        <v>2210</v>
      </c>
      <c r="B87" s="7" t="s">
        <v>135</v>
      </c>
      <c r="C87" s="41">
        <f aca="true" t="shared" si="6" ref="C87:C98">K56*1.08</f>
        <v>675874.8</v>
      </c>
      <c r="D87" s="41"/>
      <c r="E87" s="41"/>
      <c r="F87" s="41">
        <f t="shared" si="4"/>
        <v>675874.8</v>
      </c>
      <c r="G87" s="41">
        <f>C87*1.061</f>
        <v>717103.1628</v>
      </c>
      <c r="H87" s="41"/>
      <c r="I87" s="41"/>
      <c r="J87" s="41">
        <f t="shared" si="5"/>
        <v>717103.1628</v>
      </c>
    </row>
    <row r="88" spans="1:10" ht="25.5" customHeight="1">
      <c r="A88" s="6">
        <v>2220</v>
      </c>
      <c r="B88" s="7" t="s">
        <v>136</v>
      </c>
      <c r="C88" s="41">
        <f t="shared" si="6"/>
        <v>68511.96</v>
      </c>
      <c r="D88" s="41"/>
      <c r="E88" s="41"/>
      <c r="F88" s="41">
        <f t="shared" si="4"/>
        <v>68511.96</v>
      </c>
      <c r="G88" s="41">
        <f aca="true" t="shared" si="7" ref="G88:G98">C88*1.061</f>
        <v>72691.18956</v>
      </c>
      <c r="H88" s="41"/>
      <c r="I88" s="41"/>
      <c r="J88" s="41">
        <f t="shared" si="5"/>
        <v>72691.18956</v>
      </c>
    </row>
    <row r="89" spans="1:10" ht="21.75" customHeight="1">
      <c r="A89" s="6">
        <v>2230</v>
      </c>
      <c r="B89" s="7" t="s">
        <v>153</v>
      </c>
      <c r="C89" s="41">
        <f t="shared" si="6"/>
        <v>3092646.9600000004</v>
      </c>
      <c r="D89" s="41">
        <f>L58*1.08</f>
        <v>2351378.16</v>
      </c>
      <c r="E89" s="41"/>
      <c r="F89" s="41">
        <f t="shared" si="4"/>
        <v>5444025.120000001</v>
      </c>
      <c r="G89" s="41">
        <f t="shared" si="7"/>
        <v>3281298.42456</v>
      </c>
      <c r="H89" s="41">
        <f>D89*1.061</f>
        <v>2494812.22776</v>
      </c>
      <c r="I89" s="41"/>
      <c r="J89" s="41">
        <f t="shared" si="5"/>
        <v>5776110.65232</v>
      </c>
    </row>
    <row r="90" spans="1:10" ht="19.5" customHeight="1">
      <c r="A90" s="6">
        <v>2240</v>
      </c>
      <c r="B90" s="7" t="s">
        <v>137</v>
      </c>
      <c r="C90" s="41">
        <f t="shared" si="6"/>
        <v>680725.0800000001</v>
      </c>
      <c r="D90" s="41"/>
      <c r="E90" s="41"/>
      <c r="F90" s="41">
        <f t="shared" si="4"/>
        <v>680725.0800000001</v>
      </c>
      <c r="G90" s="41">
        <f t="shared" si="7"/>
        <v>722249.3098800001</v>
      </c>
      <c r="H90" s="41"/>
      <c r="I90" s="41"/>
      <c r="J90" s="41">
        <f t="shared" si="5"/>
        <v>722249.3098800001</v>
      </c>
    </row>
    <row r="91" spans="1:10" ht="20.25" customHeight="1">
      <c r="A91" s="6">
        <v>2250</v>
      </c>
      <c r="B91" s="7" t="s">
        <v>138</v>
      </c>
      <c r="C91" s="41">
        <f t="shared" si="6"/>
        <v>7171.200000000001</v>
      </c>
      <c r="D91" s="41"/>
      <c r="E91" s="41"/>
      <c r="F91" s="41">
        <f t="shared" si="4"/>
        <v>7171.200000000001</v>
      </c>
      <c r="G91" s="41">
        <f t="shared" si="7"/>
        <v>7608.6432</v>
      </c>
      <c r="H91" s="41"/>
      <c r="I91" s="41"/>
      <c r="J91" s="41">
        <f t="shared" si="5"/>
        <v>7608.6432</v>
      </c>
    </row>
    <row r="92" spans="1:10" ht="20.25" customHeight="1">
      <c r="A92" s="6">
        <v>2271</v>
      </c>
      <c r="B92" s="7" t="s">
        <v>139</v>
      </c>
      <c r="C92" s="41">
        <f t="shared" si="6"/>
        <v>1557597.6</v>
      </c>
      <c r="D92" s="41"/>
      <c r="E92" s="41"/>
      <c r="F92" s="41">
        <f t="shared" si="4"/>
        <v>1557597.6</v>
      </c>
      <c r="G92" s="41">
        <f t="shared" si="7"/>
        <v>1652611.0536</v>
      </c>
      <c r="H92" s="41"/>
      <c r="I92" s="41"/>
      <c r="J92" s="41">
        <f t="shared" si="5"/>
        <v>1652611.0536</v>
      </c>
    </row>
    <row r="93" spans="1:10" ht="25.5" customHeight="1">
      <c r="A93" s="6">
        <v>2272</v>
      </c>
      <c r="B93" s="7" t="s">
        <v>140</v>
      </c>
      <c r="C93" s="41">
        <f t="shared" si="6"/>
        <v>307878.84</v>
      </c>
      <c r="D93" s="41"/>
      <c r="E93" s="41"/>
      <c r="F93" s="41">
        <f t="shared" si="4"/>
        <v>307878.84</v>
      </c>
      <c r="G93" s="41">
        <f t="shared" si="7"/>
        <v>326659.44924</v>
      </c>
      <c r="H93" s="41"/>
      <c r="I93" s="41"/>
      <c r="J93" s="41">
        <f t="shared" si="5"/>
        <v>326659.44924</v>
      </c>
    </row>
    <row r="94" spans="1:10" ht="22.5" customHeight="1">
      <c r="A94" s="6">
        <v>2273</v>
      </c>
      <c r="B94" s="7" t="s">
        <v>141</v>
      </c>
      <c r="C94" s="41">
        <f t="shared" si="6"/>
        <v>1296047.52</v>
      </c>
      <c r="D94" s="41"/>
      <c r="E94" s="41"/>
      <c r="F94" s="41">
        <f t="shared" si="4"/>
        <v>1296047.52</v>
      </c>
      <c r="G94" s="41">
        <f t="shared" si="7"/>
        <v>1375106.41872</v>
      </c>
      <c r="H94" s="41"/>
      <c r="I94" s="41"/>
      <c r="J94" s="41">
        <f t="shared" si="5"/>
        <v>1375106.41872</v>
      </c>
    </row>
    <row r="95" spans="1:10" ht="22.5" customHeight="1">
      <c r="A95" s="6">
        <v>2274</v>
      </c>
      <c r="B95" s="7" t="s">
        <v>154</v>
      </c>
      <c r="C95" s="41">
        <f t="shared" si="6"/>
        <v>309579.84</v>
      </c>
      <c r="D95" s="41"/>
      <c r="E95" s="41"/>
      <c r="F95" s="41">
        <f t="shared" si="4"/>
        <v>309579.84</v>
      </c>
      <c r="G95" s="41">
        <f t="shared" si="7"/>
        <v>328464.21024</v>
      </c>
      <c r="H95" s="41"/>
      <c r="I95" s="41"/>
      <c r="J95" s="41">
        <f t="shared" si="5"/>
        <v>328464.21024</v>
      </c>
    </row>
    <row r="96" spans="1:10" ht="28.5" customHeight="1">
      <c r="A96" s="6">
        <v>2275</v>
      </c>
      <c r="B96" s="7" t="s">
        <v>155</v>
      </c>
      <c r="C96" s="41">
        <f t="shared" si="6"/>
        <v>106012.8</v>
      </c>
      <c r="D96" s="41"/>
      <c r="E96" s="41"/>
      <c r="F96" s="41">
        <f t="shared" si="4"/>
        <v>106012.8</v>
      </c>
      <c r="G96" s="41">
        <f t="shared" si="7"/>
        <v>112479.5808</v>
      </c>
      <c r="H96" s="41"/>
      <c r="I96" s="41"/>
      <c r="J96" s="41">
        <f t="shared" si="5"/>
        <v>112479.5808</v>
      </c>
    </row>
    <row r="97" spans="1:10" ht="29.25" customHeight="1">
      <c r="A97" s="6">
        <v>2282</v>
      </c>
      <c r="B97" s="7" t="s">
        <v>142</v>
      </c>
      <c r="C97" s="41">
        <f t="shared" si="6"/>
        <v>8370</v>
      </c>
      <c r="D97" s="41"/>
      <c r="E97" s="41"/>
      <c r="F97" s="41">
        <f t="shared" si="4"/>
        <v>8370</v>
      </c>
      <c r="G97" s="41">
        <f t="shared" si="7"/>
        <v>8880.57</v>
      </c>
      <c r="H97" s="41"/>
      <c r="I97" s="41"/>
      <c r="J97" s="41">
        <f t="shared" si="5"/>
        <v>8880.57</v>
      </c>
    </row>
    <row r="98" spans="1:10" ht="16.5" customHeight="1">
      <c r="A98" s="6">
        <v>2800</v>
      </c>
      <c r="B98" s="7" t="s">
        <v>143</v>
      </c>
      <c r="C98" s="41">
        <f t="shared" si="6"/>
        <v>8262</v>
      </c>
      <c r="D98" s="41"/>
      <c r="E98" s="41"/>
      <c r="F98" s="41">
        <f t="shared" si="4"/>
        <v>8262</v>
      </c>
      <c r="G98" s="41">
        <f t="shared" si="7"/>
        <v>8765.982</v>
      </c>
      <c r="H98" s="41"/>
      <c r="I98" s="41"/>
      <c r="J98" s="41">
        <f t="shared" si="5"/>
        <v>8765.982</v>
      </c>
    </row>
    <row r="99" spans="1:10" ht="15">
      <c r="A99" s="6" t="s">
        <v>11</v>
      </c>
      <c r="B99" s="6" t="s">
        <v>15</v>
      </c>
      <c r="C99" s="41">
        <f>SUM(C85:C98)</f>
        <v>37261128.31200002</v>
      </c>
      <c r="D99" s="41">
        <f aca="true" t="shared" si="8" ref="D99:J99">SUM(D85:D98)</f>
        <v>2351378.16</v>
      </c>
      <c r="E99" s="41">
        <f t="shared" si="8"/>
        <v>0</v>
      </c>
      <c r="F99" s="41">
        <f t="shared" si="8"/>
        <v>39612506.47200002</v>
      </c>
      <c r="G99" s="41">
        <f t="shared" si="8"/>
        <v>39825481.636152</v>
      </c>
      <c r="H99" s="41">
        <f t="shared" si="8"/>
        <v>2494812.22776</v>
      </c>
      <c r="I99" s="41">
        <f t="shared" si="8"/>
        <v>0</v>
      </c>
      <c r="J99" s="41">
        <f t="shared" si="8"/>
        <v>42320293.863912</v>
      </c>
    </row>
    <row r="100" spans="1:2" ht="15">
      <c r="A100" s="37"/>
      <c r="B100" s="38"/>
    </row>
    <row r="101" spans="1:10" ht="15">
      <c r="A101" s="51" t="s">
        <v>109</v>
      </c>
      <c r="B101" s="51"/>
      <c r="C101" s="51"/>
      <c r="D101" s="51"/>
      <c r="E101" s="51"/>
      <c r="F101" s="51"/>
      <c r="G101" s="51"/>
      <c r="H101" s="51"/>
      <c r="I101" s="51"/>
      <c r="J101" s="51"/>
    </row>
    <row r="102" ht="15">
      <c r="J102" s="27" t="s">
        <v>5</v>
      </c>
    </row>
    <row r="103" spans="1:10" ht="15">
      <c r="A103" s="81" t="s">
        <v>18</v>
      </c>
      <c r="B103" s="81" t="s">
        <v>7</v>
      </c>
      <c r="C103" s="81" t="s">
        <v>88</v>
      </c>
      <c r="D103" s="81"/>
      <c r="E103" s="81"/>
      <c r="F103" s="81"/>
      <c r="G103" s="81" t="s">
        <v>108</v>
      </c>
      <c r="H103" s="81"/>
      <c r="I103" s="81"/>
      <c r="J103" s="81"/>
    </row>
    <row r="104" spans="1:10" ht="72.75" customHeight="1">
      <c r="A104" s="81"/>
      <c r="B104" s="81"/>
      <c r="C104" s="6" t="s">
        <v>8</v>
      </c>
      <c r="D104" s="6" t="s">
        <v>9</v>
      </c>
      <c r="E104" s="6" t="s">
        <v>10</v>
      </c>
      <c r="F104" s="6" t="s">
        <v>57</v>
      </c>
      <c r="G104" s="6" t="s">
        <v>8</v>
      </c>
      <c r="H104" s="6" t="s">
        <v>9</v>
      </c>
      <c r="I104" s="6" t="s">
        <v>10</v>
      </c>
      <c r="J104" s="6" t="s">
        <v>55</v>
      </c>
    </row>
    <row r="105" spans="1:10" ht="15">
      <c r="A105" s="6">
        <v>1</v>
      </c>
      <c r="B105" s="6">
        <v>2</v>
      </c>
      <c r="C105" s="6">
        <v>3</v>
      </c>
      <c r="D105" s="6">
        <v>4</v>
      </c>
      <c r="E105" s="6">
        <v>5</v>
      </c>
      <c r="F105" s="6">
        <v>6</v>
      </c>
      <c r="G105" s="6">
        <v>7</v>
      </c>
      <c r="H105" s="6">
        <v>8</v>
      </c>
      <c r="I105" s="6">
        <v>9</v>
      </c>
      <c r="J105" s="6">
        <v>10</v>
      </c>
    </row>
    <row r="106" spans="1:10" ht="15">
      <c r="A106" s="6" t="s">
        <v>11</v>
      </c>
      <c r="B106" s="6" t="s">
        <v>11</v>
      </c>
      <c r="C106" s="6" t="s">
        <v>11</v>
      </c>
      <c r="D106" s="6" t="s">
        <v>11</v>
      </c>
      <c r="E106" s="6" t="s">
        <v>11</v>
      </c>
      <c r="F106" s="6" t="s">
        <v>11</v>
      </c>
      <c r="G106" s="6" t="s">
        <v>11</v>
      </c>
      <c r="H106" s="6" t="s">
        <v>11</v>
      </c>
      <c r="I106" s="6" t="s">
        <v>11</v>
      </c>
      <c r="J106" s="6" t="s">
        <v>11</v>
      </c>
    </row>
    <row r="107" spans="1:10" ht="15">
      <c r="A107" s="6" t="s">
        <v>11</v>
      </c>
      <c r="B107" s="6" t="s">
        <v>11</v>
      </c>
      <c r="C107" s="6" t="s">
        <v>11</v>
      </c>
      <c r="D107" s="6" t="s">
        <v>11</v>
      </c>
      <c r="E107" s="6" t="s">
        <v>11</v>
      </c>
      <c r="F107" s="6" t="s">
        <v>11</v>
      </c>
      <c r="G107" s="6" t="s">
        <v>11</v>
      </c>
      <c r="H107" s="6" t="s">
        <v>11</v>
      </c>
      <c r="I107" s="6" t="s">
        <v>11</v>
      </c>
      <c r="J107" s="6" t="s">
        <v>11</v>
      </c>
    </row>
    <row r="108" spans="1:10" ht="15">
      <c r="A108" s="6" t="s">
        <v>11</v>
      </c>
      <c r="B108" s="6" t="s">
        <v>15</v>
      </c>
      <c r="C108" s="6" t="s">
        <v>11</v>
      </c>
      <c r="D108" s="6" t="s">
        <v>11</v>
      </c>
      <c r="E108" s="6" t="s">
        <v>11</v>
      </c>
      <c r="F108" s="6" t="s">
        <v>11</v>
      </c>
      <c r="G108" s="6" t="s">
        <v>11</v>
      </c>
      <c r="H108" s="6" t="s">
        <v>11</v>
      </c>
      <c r="I108" s="6" t="s">
        <v>11</v>
      </c>
      <c r="J108" s="6" t="s">
        <v>11</v>
      </c>
    </row>
    <row r="110" spans="1:14" ht="15">
      <c r="A110" s="54" t="s">
        <v>19</v>
      </c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</row>
    <row r="111" spans="1:14" ht="15">
      <c r="A111" s="54" t="s">
        <v>110</v>
      </c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</row>
    <row r="112" ht="15">
      <c r="N112" s="26" t="s">
        <v>5</v>
      </c>
    </row>
    <row r="113" spans="1:14" ht="30.75" customHeight="1">
      <c r="A113" s="81" t="s">
        <v>20</v>
      </c>
      <c r="B113" s="81" t="s">
        <v>21</v>
      </c>
      <c r="C113" s="81" t="s">
        <v>100</v>
      </c>
      <c r="D113" s="81"/>
      <c r="E113" s="81"/>
      <c r="F113" s="81"/>
      <c r="G113" s="81" t="s">
        <v>101</v>
      </c>
      <c r="H113" s="81"/>
      <c r="I113" s="81"/>
      <c r="J113" s="81"/>
      <c r="K113" s="81" t="s">
        <v>111</v>
      </c>
      <c r="L113" s="81"/>
      <c r="M113" s="81"/>
      <c r="N113" s="81"/>
    </row>
    <row r="114" spans="1:14" ht="66.75" customHeight="1">
      <c r="A114" s="81"/>
      <c r="B114" s="81"/>
      <c r="C114" s="6" t="s">
        <v>8</v>
      </c>
      <c r="D114" s="6" t="s">
        <v>9</v>
      </c>
      <c r="E114" s="6" t="s">
        <v>10</v>
      </c>
      <c r="F114" s="6" t="s">
        <v>57</v>
      </c>
      <c r="G114" s="6" t="s">
        <v>8</v>
      </c>
      <c r="H114" s="6" t="s">
        <v>9</v>
      </c>
      <c r="I114" s="6" t="s">
        <v>10</v>
      </c>
      <c r="J114" s="6" t="s">
        <v>55</v>
      </c>
      <c r="K114" s="6" t="s">
        <v>8</v>
      </c>
      <c r="L114" s="6" t="s">
        <v>9</v>
      </c>
      <c r="M114" s="6" t="s">
        <v>10</v>
      </c>
      <c r="N114" s="6" t="s">
        <v>56</v>
      </c>
    </row>
    <row r="115" spans="1:14" ht="15">
      <c r="A115" s="6">
        <v>1</v>
      </c>
      <c r="B115" s="6">
        <v>2</v>
      </c>
      <c r="C115" s="6">
        <v>3</v>
      </c>
      <c r="D115" s="6">
        <v>4</v>
      </c>
      <c r="E115" s="6">
        <v>5</v>
      </c>
      <c r="F115" s="6">
        <v>6</v>
      </c>
      <c r="G115" s="6">
        <v>7</v>
      </c>
      <c r="H115" s="6">
        <v>8</v>
      </c>
      <c r="I115" s="6">
        <v>9</v>
      </c>
      <c r="J115" s="6">
        <v>10</v>
      </c>
      <c r="K115" s="6">
        <v>11</v>
      </c>
      <c r="L115" s="6">
        <v>12</v>
      </c>
      <c r="M115" s="6">
        <v>13</v>
      </c>
      <c r="N115" s="6">
        <v>14</v>
      </c>
    </row>
    <row r="116" spans="1:14" ht="60">
      <c r="A116" s="6" t="s">
        <v>11</v>
      </c>
      <c r="B116" s="7" t="s">
        <v>156</v>
      </c>
      <c r="C116" s="42">
        <f>C70</f>
        <v>25266057</v>
      </c>
      <c r="D116" s="42">
        <f>D70</f>
        <v>3044627</v>
      </c>
      <c r="E116" s="42">
        <f>E70</f>
        <v>76111</v>
      </c>
      <c r="F116" s="42">
        <f>C116+D116</f>
        <v>28310684</v>
      </c>
      <c r="G116" s="40">
        <f>G70</f>
        <v>29204272</v>
      </c>
      <c r="H116" s="40">
        <f>H70</f>
        <v>2207929</v>
      </c>
      <c r="I116" s="40" t="s">
        <v>11</v>
      </c>
      <c r="J116" s="40">
        <f>G116+H116</f>
        <v>31412201</v>
      </c>
      <c r="K116" s="40">
        <f>K70</f>
        <v>34702416</v>
      </c>
      <c r="L116" s="40">
        <f>L70</f>
        <v>2177202</v>
      </c>
      <c r="M116" s="40" t="s">
        <v>11</v>
      </c>
      <c r="N116" s="40">
        <f>K116+L116</f>
        <v>36879618</v>
      </c>
    </row>
    <row r="117" spans="1:14" ht="15">
      <c r="A117" s="7" t="s">
        <v>11</v>
      </c>
      <c r="B117" s="6" t="s">
        <v>15</v>
      </c>
      <c r="C117" s="42">
        <f>C116</f>
        <v>25266057</v>
      </c>
      <c r="D117" s="42">
        <f aca="true" t="shared" si="9" ref="D117:N117">D116</f>
        <v>3044627</v>
      </c>
      <c r="E117" s="42">
        <f t="shared" si="9"/>
        <v>76111</v>
      </c>
      <c r="F117" s="42">
        <f t="shared" si="9"/>
        <v>28310684</v>
      </c>
      <c r="G117" s="42">
        <f t="shared" si="9"/>
        <v>29204272</v>
      </c>
      <c r="H117" s="42">
        <f t="shared" si="9"/>
        <v>2207929</v>
      </c>
      <c r="I117" s="42" t="str">
        <f t="shared" si="9"/>
        <v> </v>
      </c>
      <c r="J117" s="42">
        <f t="shared" si="9"/>
        <v>31412201</v>
      </c>
      <c r="K117" s="42">
        <f t="shared" si="9"/>
        <v>34702416</v>
      </c>
      <c r="L117" s="42">
        <f t="shared" si="9"/>
        <v>2177202</v>
      </c>
      <c r="M117" s="42" t="str">
        <f t="shared" si="9"/>
        <v> </v>
      </c>
      <c r="N117" s="42">
        <f t="shared" si="9"/>
        <v>36879618</v>
      </c>
    </row>
    <row r="119" spans="1:10" ht="15">
      <c r="A119" s="51" t="s">
        <v>112</v>
      </c>
      <c r="B119" s="51"/>
      <c r="C119" s="51"/>
      <c r="D119" s="51"/>
      <c r="E119" s="51"/>
      <c r="F119" s="51"/>
      <c r="G119" s="51"/>
      <c r="H119" s="51"/>
      <c r="I119" s="51"/>
      <c r="J119" s="51"/>
    </row>
    <row r="120" ht="15">
      <c r="J120" s="26" t="s">
        <v>5</v>
      </c>
    </row>
    <row r="121" spans="1:10" ht="15">
      <c r="A121" s="81" t="s">
        <v>62</v>
      </c>
      <c r="B121" s="81" t="s">
        <v>21</v>
      </c>
      <c r="C121" s="81" t="s">
        <v>88</v>
      </c>
      <c r="D121" s="81"/>
      <c r="E121" s="81"/>
      <c r="F121" s="81"/>
      <c r="G121" s="81" t="s">
        <v>108</v>
      </c>
      <c r="H121" s="81"/>
      <c r="I121" s="81"/>
      <c r="J121" s="81"/>
    </row>
    <row r="122" spans="1:10" ht="63" customHeight="1">
      <c r="A122" s="81"/>
      <c r="B122" s="81"/>
      <c r="C122" s="6" t="s">
        <v>8</v>
      </c>
      <c r="D122" s="6" t="s">
        <v>9</v>
      </c>
      <c r="E122" s="6" t="s">
        <v>10</v>
      </c>
      <c r="F122" s="6" t="s">
        <v>57</v>
      </c>
      <c r="G122" s="6" t="s">
        <v>8</v>
      </c>
      <c r="H122" s="6" t="s">
        <v>9</v>
      </c>
      <c r="I122" s="6" t="s">
        <v>10</v>
      </c>
      <c r="J122" s="6" t="s">
        <v>55</v>
      </c>
    </row>
    <row r="123" spans="1:10" ht="15">
      <c r="A123" s="6">
        <v>1</v>
      </c>
      <c r="B123" s="6">
        <v>2</v>
      </c>
      <c r="C123" s="6">
        <v>3</v>
      </c>
      <c r="D123" s="6">
        <v>4</v>
      </c>
      <c r="E123" s="6">
        <v>5</v>
      </c>
      <c r="F123" s="6">
        <v>6</v>
      </c>
      <c r="G123" s="6">
        <v>7</v>
      </c>
      <c r="H123" s="6">
        <v>8</v>
      </c>
      <c r="I123" s="6">
        <v>9</v>
      </c>
      <c r="J123" s="6">
        <v>10</v>
      </c>
    </row>
    <row r="124" spans="1:10" ht="53.25" customHeight="1">
      <c r="A124" s="6">
        <v>1</v>
      </c>
      <c r="B124" s="7" t="s">
        <v>156</v>
      </c>
      <c r="C124" s="41">
        <f>C99</f>
        <v>37261128.31200002</v>
      </c>
      <c r="D124" s="41">
        <f>D99</f>
        <v>2351378.16</v>
      </c>
      <c r="E124" s="41" t="s">
        <v>11</v>
      </c>
      <c r="F124" s="41">
        <f>C124+D124</f>
        <v>39612506.47200002</v>
      </c>
      <c r="G124" s="41">
        <f>G99</f>
        <v>39825481.636152</v>
      </c>
      <c r="H124" s="41">
        <f>H99</f>
        <v>2494812.22776</v>
      </c>
      <c r="I124" s="41" t="s">
        <v>11</v>
      </c>
      <c r="J124" s="41">
        <f>G124+H124</f>
        <v>42320293.863912</v>
      </c>
    </row>
    <row r="125" spans="1:10" ht="15">
      <c r="A125" s="7" t="s">
        <v>11</v>
      </c>
      <c r="B125" s="6" t="s">
        <v>15</v>
      </c>
      <c r="C125" s="41">
        <f>C124</f>
        <v>37261128.31200002</v>
      </c>
      <c r="D125" s="41">
        <f aca="true" t="shared" si="10" ref="D125:J125">D124</f>
        <v>2351378.16</v>
      </c>
      <c r="E125" s="41" t="str">
        <f t="shared" si="10"/>
        <v> </v>
      </c>
      <c r="F125" s="41">
        <f t="shared" si="10"/>
        <v>39612506.47200002</v>
      </c>
      <c r="G125" s="41">
        <f t="shared" si="10"/>
        <v>39825481.636152</v>
      </c>
      <c r="H125" s="41">
        <f t="shared" si="10"/>
        <v>2494812.22776</v>
      </c>
      <c r="I125" s="41" t="str">
        <f t="shared" si="10"/>
        <v> </v>
      </c>
      <c r="J125" s="41">
        <f t="shared" si="10"/>
        <v>42320293.863912</v>
      </c>
    </row>
    <row r="127" spans="1:13" ht="15">
      <c r="A127" s="54" t="s">
        <v>78</v>
      </c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</row>
    <row r="128" spans="1:13" ht="15">
      <c r="A128" s="54" t="s">
        <v>113</v>
      </c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</row>
    <row r="129" ht="15">
      <c r="M129" s="25" t="s">
        <v>5</v>
      </c>
    </row>
    <row r="130" spans="1:13" ht="15">
      <c r="A130" s="81" t="s">
        <v>20</v>
      </c>
      <c r="B130" s="81" t="s">
        <v>22</v>
      </c>
      <c r="C130" s="81" t="s">
        <v>23</v>
      </c>
      <c r="D130" s="81" t="s">
        <v>24</v>
      </c>
      <c r="E130" s="84" t="s">
        <v>100</v>
      </c>
      <c r="F130" s="84"/>
      <c r="G130" s="84"/>
      <c r="H130" s="81" t="s">
        <v>101</v>
      </c>
      <c r="I130" s="81"/>
      <c r="J130" s="81"/>
      <c r="K130" s="81" t="s">
        <v>102</v>
      </c>
      <c r="L130" s="81"/>
      <c r="M130" s="81"/>
    </row>
    <row r="131" spans="1:13" ht="30">
      <c r="A131" s="81"/>
      <c r="B131" s="81"/>
      <c r="C131" s="81"/>
      <c r="D131" s="81"/>
      <c r="E131" s="6" t="s">
        <v>8</v>
      </c>
      <c r="F131" s="6" t="s">
        <v>9</v>
      </c>
      <c r="G131" s="6" t="s">
        <v>63</v>
      </c>
      <c r="H131" s="6" t="s">
        <v>8</v>
      </c>
      <c r="I131" s="6" t="s">
        <v>9</v>
      </c>
      <c r="J131" s="6" t="s">
        <v>64</v>
      </c>
      <c r="K131" s="6" t="s">
        <v>8</v>
      </c>
      <c r="L131" s="6" t="s">
        <v>9</v>
      </c>
      <c r="M131" s="6" t="s">
        <v>56</v>
      </c>
    </row>
    <row r="132" spans="1:13" ht="15">
      <c r="A132" s="6">
        <v>1</v>
      </c>
      <c r="B132" s="6">
        <v>2</v>
      </c>
      <c r="C132" s="6">
        <v>3</v>
      </c>
      <c r="D132" s="6">
        <v>4</v>
      </c>
      <c r="E132" s="6">
        <v>5</v>
      </c>
      <c r="F132" s="6">
        <v>6</v>
      </c>
      <c r="G132" s="6">
        <v>7</v>
      </c>
      <c r="H132" s="6">
        <v>8</v>
      </c>
      <c r="I132" s="6">
        <v>9</v>
      </c>
      <c r="J132" s="6">
        <v>10</v>
      </c>
      <c r="K132" s="6">
        <v>11</v>
      </c>
      <c r="L132" s="6">
        <v>12</v>
      </c>
      <c r="M132" s="6">
        <v>13</v>
      </c>
    </row>
    <row r="133" spans="1:13" ht="15">
      <c r="A133" s="6" t="s">
        <v>11</v>
      </c>
      <c r="B133" s="33" t="s">
        <v>25</v>
      </c>
      <c r="C133" s="6" t="s">
        <v>11</v>
      </c>
      <c r="D133" s="6" t="s">
        <v>11</v>
      </c>
      <c r="E133" s="6" t="s">
        <v>11</v>
      </c>
      <c r="F133" s="6" t="s">
        <v>11</v>
      </c>
      <c r="G133" s="6" t="s">
        <v>11</v>
      </c>
      <c r="H133" s="6" t="s">
        <v>11</v>
      </c>
      <c r="I133" s="6" t="s">
        <v>11</v>
      </c>
      <c r="J133" s="6" t="s">
        <v>11</v>
      </c>
      <c r="K133" s="6" t="s">
        <v>11</v>
      </c>
      <c r="L133" s="6" t="s">
        <v>11</v>
      </c>
      <c r="M133" s="6" t="s">
        <v>11</v>
      </c>
    </row>
    <row r="134" spans="1:13" ht="30">
      <c r="A134" s="6"/>
      <c r="B134" s="7" t="s">
        <v>157</v>
      </c>
      <c r="C134" s="6" t="s">
        <v>144</v>
      </c>
      <c r="D134" s="6" t="s">
        <v>162</v>
      </c>
      <c r="E134" s="6">
        <v>24</v>
      </c>
      <c r="F134" s="6"/>
      <c r="G134" s="6">
        <f>E134</f>
        <v>24</v>
      </c>
      <c r="H134" s="6">
        <v>23</v>
      </c>
      <c r="I134" s="6"/>
      <c r="J134" s="6">
        <f>H134</f>
        <v>23</v>
      </c>
      <c r="K134" s="6">
        <v>23</v>
      </c>
      <c r="L134" s="6"/>
      <c r="M134" s="6">
        <f>K134</f>
        <v>23</v>
      </c>
    </row>
    <row r="135" spans="1:13" ht="15">
      <c r="A135" s="6"/>
      <c r="B135" s="7" t="s">
        <v>163</v>
      </c>
      <c r="C135" s="6" t="s">
        <v>144</v>
      </c>
      <c r="D135" s="6" t="s">
        <v>164</v>
      </c>
      <c r="E135" s="6">
        <v>56</v>
      </c>
      <c r="F135" s="6"/>
      <c r="G135" s="6">
        <f>E135</f>
        <v>56</v>
      </c>
      <c r="H135" s="6">
        <v>55</v>
      </c>
      <c r="I135" s="6"/>
      <c r="J135" s="6">
        <f>H135</f>
        <v>55</v>
      </c>
      <c r="K135" s="6">
        <v>55</v>
      </c>
      <c r="L135" s="6"/>
      <c r="M135" s="6">
        <f aca="true" t="shared" si="11" ref="M135:M148">K135</f>
        <v>55</v>
      </c>
    </row>
    <row r="136" spans="1:13" ht="60">
      <c r="A136" s="6"/>
      <c r="B136" s="7" t="s">
        <v>158</v>
      </c>
      <c r="C136" s="6" t="s">
        <v>144</v>
      </c>
      <c r="D136" s="6" t="s">
        <v>165</v>
      </c>
      <c r="E136" s="6">
        <v>70.96</v>
      </c>
      <c r="F136" s="6"/>
      <c r="G136" s="6">
        <f>E136</f>
        <v>70.96</v>
      </c>
      <c r="H136" s="6">
        <v>70.96</v>
      </c>
      <c r="I136" s="6"/>
      <c r="J136" s="6">
        <f>H136</f>
        <v>70.96</v>
      </c>
      <c r="K136" s="6">
        <v>70.96</v>
      </c>
      <c r="L136" s="6"/>
      <c r="M136" s="6">
        <f t="shared" si="11"/>
        <v>70.96</v>
      </c>
    </row>
    <row r="137" spans="1:13" ht="60">
      <c r="A137" s="6"/>
      <c r="B137" s="7" t="s">
        <v>159</v>
      </c>
      <c r="C137" s="6" t="s">
        <v>144</v>
      </c>
      <c r="D137" s="6" t="s">
        <v>165</v>
      </c>
      <c r="E137" s="6">
        <v>52.13</v>
      </c>
      <c r="F137" s="6"/>
      <c r="G137" s="6">
        <f aca="true" t="shared" si="12" ref="G137:G149">E137</f>
        <v>52.13</v>
      </c>
      <c r="H137" s="6">
        <v>50.5</v>
      </c>
      <c r="I137" s="6"/>
      <c r="J137" s="6">
        <f aca="true" t="shared" si="13" ref="J137:J149">H137</f>
        <v>50.5</v>
      </c>
      <c r="K137" s="6">
        <v>45.63</v>
      </c>
      <c r="L137" s="6"/>
      <c r="M137" s="6">
        <f t="shared" si="11"/>
        <v>45.63</v>
      </c>
    </row>
    <row r="138" spans="1:13" ht="30">
      <c r="A138" s="6"/>
      <c r="B138" s="7" t="s">
        <v>160</v>
      </c>
      <c r="C138" s="6" t="s">
        <v>144</v>
      </c>
      <c r="D138" s="6" t="s">
        <v>165</v>
      </c>
      <c r="E138" s="6">
        <v>7</v>
      </c>
      <c r="F138" s="6"/>
      <c r="G138" s="6">
        <f t="shared" si="12"/>
        <v>7</v>
      </c>
      <c r="H138" s="6">
        <v>6.8</v>
      </c>
      <c r="I138" s="6"/>
      <c r="J138" s="6">
        <f t="shared" si="13"/>
        <v>6.8</v>
      </c>
      <c r="K138" s="6">
        <v>6</v>
      </c>
      <c r="L138" s="6"/>
      <c r="M138" s="6">
        <f t="shared" si="11"/>
        <v>6</v>
      </c>
    </row>
    <row r="139" spans="1:13" ht="30">
      <c r="A139" s="6"/>
      <c r="B139" s="7" t="s">
        <v>161</v>
      </c>
      <c r="C139" s="6" t="s">
        <v>144</v>
      </c>
      <c r="D139" s="6" t="s">
        <v>165</v>
      </c>
      <c r="E139" s="6">
        <v>120.66</v>
      </c>
      <c r="F139" s="6"/>
      <c r="G139" s="6">
        <f t="shared" si="12"/>
        <v>120.66</v>
      </c>
      <c r="H139" s="6">
        <v>120.9</v>
      </c>
      <c r="I139" s="6"/>
      <c r="J139" s="6">
        <f t="shared" si="13"/>
        <v>120.9</v>
      </c>
      <c r="K139" s="6">
        <v>119.91</v>
      </c>
      <c r="L139" s="6"/>
      <c r="M139" s="6">
        <f t="shared" si="11"/>
        <v>119.91</v>
      </c>
    </row>
    <row r="140" spans="1:13" ht="30">
      <c r="A140" s="6"/>
      <c r="B140" s="7" t="s">
        <v>194</v>
      </c>
      <c r="C140" s="6" t="s">
        <v>144</v>
      </c>
      <c r="D140" s="6" t="s">
        <v>146</v>
      </c>
      <c r="E140" s="6">
        <v>250.75</v>
      </c>
      <c r="F140" s="6"/>
      <c r="G140" s="6">
        <f t="shared" si="12"/>
        <v>250.75</v>
      </c>
      <c r="H140" s="6">
        <v>249.16</v>
      </c>
      <c r="I140" s="6"/>
      <c r="J140" s="6">
        <f t="shared" si="13"/>
        <v>249.16</v>
      </c>
      <c r="K140" s="35">
        <f>K136+K137+K138+K139</f>
        <v>242.5</v>
      </c>
      <c r="L140" s="6"/>
      <c r="M140" s="35">
        <f t="shared" si="11"/>
        <v>242.5</v>
      </c>
    </row>
    <row r="141" spans="1:13" ht="15">
      <c r="A141" s="6" t="s">
        <v>11</v>
      </c>
      <c r="B141" s="33" t="s">
        <v>26</v>
      </c>
      <c r="C141" s="6" t="s">
        <v>11</v>
      </c>
      <c r="D141" s="6" t="s">
        <v>11</v>
      </c>
      <c r="E141" s="6" t="s">
        <v>11</v>
      </c>
      <c r="F141" s="6" t="s">
        <v>11</v>
      </c>
      <c r="G141" s="6" t="str">
        <f t="shared" si="12"/>
        <v> </v>
      </c>
      <c r="H141" s="6" t="s">
        <v>11</v>
      </c>
      <c r="I141" s="6" t="s">
        <v>11</v>
      </c>
      <c r="J141" s="6" t="str">
        <f t="shared" si="13"/>
        <v> </v>
      </c>
      <c r="K141" s="6" t="s">
        <v>11</v>
      </c>
      <c r="L141" s="6" t="s">
        <v>11</v>
      </c>
      <c r="M141" s="6" t="str">
        <f t="shared" si="11"/>
        <v> </v>
      </c>
    </row>
    <row r="142" spans="1:13" ht="30">
      <c r="A142" s="6"/>
      <c r="B142" s="7" t="s">
        <v>198</v>
      </c>
      <c r="C142" s="6" t="s">
        <v>147</v>
      </c>
      <c r="D142" s="6" t="s">
        <v>164</v>
      </c>
      <c r="E142" s="44">
        <v>1149</v>
      </c>
      <c r="F142" s="44"/>
      <c r="G142" s="44">
        <f t="shared" si="12"/>
        <v>1149</v>
      </c>
      <c r="H142" s="44">
        <v>1088</v>
      </c>
      <c r="I142" s="6"/>
      <c r="J142" s="6">
        <f t="shared" si="13"/>
        <v>1088</v>
      </c>
      <c r="K142" s="6">
        <v>1021</v>
      </c>
      <c r="L142" s="6"/>
      <c r="M142" s="6">
        <f t="shared" si="11"/>
        <v>1021</v>
      </c>
    </row>
    <row r="143" spans="1:13" ht="15">
      <c r="A143" s="6"/>
      <c r="B143" s="7" t="s">
        <v>166</v>
      </c>
      <c r="C143" s="6" t="s">
        <v>147</v>
      </c>
      <c r="D143" s="34" t="s">
        <v>167</v>
      </c>
      <c r="E143" s="44">
        <v>2279</v>
      </c>
      <c r="F143" s="44"/>
      <c r="G143" s="44">
        <f t="shared" si="12"/>
        <v>2279</v>
      </c>
      <c r="H143" s="44">
        <v>1823</v>
      </c>
      <c r="I143" s="6"/>
      <c r="J143" s="6">
        <v>1823</v>
      </c>
      <c r="K143" s="6">
        <v>1823</v>
      </c>
      <c r="L143" s="6"/>
      <c r="M143" s="6">
        <f t="shared" si="11"/>
        <v>1823</v>
      </c>
    </row>
    <row r="144" spans="1:13" ht="15">
      <c r="A144" s="6" t="s">
        <v>11</v>
      </c>
      <c r="B144" s="33" t="s">
        <v>27</v>
      </c>
      <c r="C144" s="6"/>
      <c r="D144" s="6"/>
      <c r="E144" s="44"/>
      <c r="F144" s="44" t="s">
        <v>11</v>
      </c>
      <c r="G144" s="44">
        <f t="shared" si="12"/>
        <v>0</v>
      </c>
      <c r="H144" s="44"/>
      <c r="I144" s="6" t="s">
        <v>11</v>
      </c>
      <c r="J144" s="6">
        <f t="shared" si="13"/>
        <v>0</v>
      </c>
      <c r="K144" s="6" t="s">
        <v>11</v>
      </c>
      <c r="L144" s="6" t="s">
        <v>11</v>
      </c>
      <c r="M144" s="6" t="str">
        <f t="shared" si="11"/>
        <v> </v>
      </c>
    </row>
    <row r="145" spans="1:13" ht="30">
      <c r="A145" s="6"/>
      <c r="B145" s="7" t="s">
        <v>168</v>
      </c>
      <c r="C145" s="6" t="s">
        <v>145</v>
      </c>
      <c r="D145" s="6" t="s">
        <v>169</v>
      </c>
      <c r="E145" s="44">
        <v>21990</v>
      </c>
      <c r="F145" s="44"/>
      <c r="G145" s="44">
        <f t="shared" si="12"/>
        <v>21990</v>
      </c>
      <c r="H145" s="44">
        <v>26842</v>
      </c>
      <c r="I145" s="6"/>
      <c r="J145" s="6">
        <f t="shared" si="13"/>
        <v>26842</v>
      </c>
      <c r="K145" s="50">
        <f>K70/K142</f>
        <v>33988.65426052889</v>
      </c>
      <c r="L145" s="6"/>
      <c r="M145" s="50">
        <f t="shared" si="11"/>
        <v>33988.65426052889</v>
      </c>
    </row>
    <row r="146" spans="1:13" ht="15">
      <c r="A146" s="6"/>
      <c r="B146" s="7" t="s">
        <v>170</v>
      </c>
      <c r="C146" s="6" t="s">
        <v>171</v>
      </c>
      <c r="D146" s="6" t="s">
        <v>169</v>
      </c>
      <c r="E146" s="6">
        <v>122200</v>
      </c>
      <c r="F146" s="6"/>
      <c r="G146" s="6">
        <f t="shared" si="12"/>
        <v>122200</v>
      </c>
      <c r="H146" s="6">
        <v>211116</v>
      </c>
      <c r="I146" s="6"/>
      <c r="J146" s="6">
        <f t="shared" si="13"/>
        <v>211116</v>
      </c>
      <c r="K146" s="6">
        <v>200116</v>
      </c>
      <c r="L146" s="6"/>
      <c r="M146" s="6">
        <f t="shared" si="11"/>
        <v>200116</v>
      </c>
    </row>
    <row r="147" spans="1:13" ht="15">
      <c r="A147" s="6" t="s">
        <v>11</v>
      </c>
      <c r="B147" s="33" t="s">
        <v>28</v>
      </c>
      <c r="C147" s="6"/>
      <c r="D147" s="6"/>
      <c r="E147" s="6"/>
      <c r="F147" s="6" t="s">
        <v>11</v>
      </c>
      <c r="G147" s="6">
        <f t="shared" si="12"/>
        <v>0</v>
      </c>
      <c r="H147" s="6"/>
      <c r="I147" s="6" t="s">
        <v>11</v>
      </c>
      <c r="J147" s="6">
        <f t="shared" si="13"/>
        <v>0</v>
      </c>
      <c r="K147" s="6" t="s">
        <v>11</v>
      </c>
      <c r="L147" s="6" t="s">
        <v>11</v>
      </c>
      <c r="M147" s="6" t="str">
        <f t="shared" si="11"/>
        <v> </v>
      </c>
    </row>
    <row r="148" spans="1:13" ht="15">
      <c r="A148" s="6"/>
      <c r="B148" s="7" t="s">
        <v>172</v>
      </c>
      <c r="C148" s="6" t="s">
        <v>173</v>
      </c>
      <c r="D148" s="6" t="s">
        <v>169</v>
      </c>
      <c r="E148" s="6">
        <v>196</v>
      </c>
      <c r="F148" s="6"/>
      <c r="G148" s="6">
        <f t="shared" si="12"/>
        <v>196</v>
      </c>
      <c r="H148" s="6">
        <v>196</v>
      </c>
      <c r="I148" s="6"/>
      <c r="J148" s="6">
        <f t="shared" si="13"/>
        <v>196</v>
      </c>
      <c r="K148" s="6">
        <v>196</v>
      </c>
      <c r="L148" s="6"/>
      <c r="M148" s="6">
        <f t="shared" si="11"/>
        <v>196</v>
      </c>
    </row>
    <row r="149" spans="1:13" ht="30">
      <c r="A149" s="6" t="s">
        <v>11</v>
      </c>
      <c r="B149" s="34" t="s">
        <v>174</v>
      </c>
      <c r="C149" s="6" t="s">
        <v>175</v>
      </c>
      <c r="D149" s="6" t="s">
        <v>169</v>
      </c>
      <c r="E149" s="6">
        <v>50.4</v>
      </c>
      <c r="F149" s="6" t="s">
        <v>11</v>
      </c>
      <c r="G149" s="6">
        <f t="shared" si="12"/>
        <v>50.4</v>
      </c>
      <c r="H149" s="6">
        <v>56</v>
      </c>
      <c r="I149" s="6" t="s">
        <v>11</v>
      </c>
      <c r="J149" s="6">
        <f t="shared" si="13"/>
        <v>56</v>
      </c>
      <c r="K149" s="36">
        <f>K142/K143*100</f>
        <v>56.006582556226</v>
      </c>
      <c r="L149" s="6" t="s">
        <v>11</v>
      </c>
      <c r="M149" s="36">
        <f>K149</f>
        <v>56.006582556226</v>
      </c>
    </row>
    <row r="151" spans="1:10" ht="15">
      <c r="A151" s="51" t="s">
        <v>114</v>
      </c>
      <c r="B151" s="51"/>
      <c r="C151" s="51"/>
      <c r="D151" s="51"/>
      <c r="E151" s="51"/>
      <c r="F151" s="51"/>
      <c r="G151" s="51"/>
      <c r="H151" s="51"/>
      <c r="I151" s="51"/>
      <c r="J151" s="51"/>
    </row>
    <row r="152" ht="15">
      <c r="J152" s="26" t="s">
        <v>5</v>
      </c>
    </row>
    <row r="153" spans="1:10" ht="15">
      <c r="A153" s="81" t="s">
        <v>20</v>
      </c>
      <c r="B153" s="81" t="s">
        <v>22</v>
      </c>
      <c r="C153" s="81" t="s">
        <v>23</v>
      </c>
      <c r="D153" s="81" t="s">
        <v>24</v>
      </c>
      <c r="E153" s="81" t="s">
        <v>89</v>
      </c>
      <c r="F153" s="81"/>
      <c r="G153" s="81"/>
      <c r="H153" s="81" t="s">
        <v>108</v>
      </c>
      <c r="I153" s="81"/>
      <c r="J153" s="81"/>
    </row>
    <row r="154" spans="1:10" ht="41.25" customHeight="1">
      <c r="A154" s="81"/>
      <c r="B154" s="81"/>
      <c r="C154" s="81"/>
      <c r="D154" s="81"/>
      <c r="E154" s="6" t="s">
        <v>8</v>
      </c>
      <c r="F154" s="6" t="s">
        <v>9</v>
      </c>
      <c r="G154" s="6" t="s">
        <v>63</v>
      </c>
      <c r="H154" s="6" t="s">
        <v>8</v>
      </c>
      <c r="I154" s="6" t="s">
        <v>9</v>
      </c>
      <c r="J154" s="6" t="s">
        <v>64</v>
      </c>
    </row>
    <row r="155" spans="1:10" ht="15">
      <c r="A155" s="6">
        <v>1</v>
      </c>
      <c r="B155" s="6">
        <v>2</v>
      </c>
      <c r="C155" s="6">
        <v>3</v>
      </c>
      <c r="D155" s="6">
        <v>4</v>
      </c>
      <c r="E155" s="6">
        <v>5</v>
      </c>
      <c r="F155" s="6">
        <v>6</v>
      </c>
      <c r="G155" s="6">
        <v>7</v>
      </c>
      <c r="H155" s="6">
        <v>8</v>
      </c>
      <c r="I155" s="6">
        <v>9</v>
      </c>
      <c r="J155" s="6">
        <v>10</v>
      </c>
    </row>
    <row r="156" spans="1:10" ht="15">
      <c r="A156" s="6"/>
      <c r="B156" s="33" t="s">
        <v>25</v>
      </c>
      <c r="C156" s="6" t="s">
        <v>11</v>
      </c>
      <c r="D156" s="6" t="s">
        <v>11</v>
      </c>
      <c r="E156" s="6"/>
      <c r="F156" s="6"/>
      <c r="G156" s="6"/>
      <c r="H156" s="6"/>
      <c r="I156" s="6"/>
      <c r="J156" s="6"/>
    </row>
    <row r="157" spans="1:10" ht="30">
      <c r="A157" s="6"/>
      <c r="B157" s="7" t="s">
        <v>157</v>
      </c>
      <c r="C157" s="6" t="s">
        <v>144</v>
      </c>
      <c r="D157" s="6" t="s">
        <v>162</v>
      </c>
      <c r="E157" s="6">
        <v>23</v>
      </c>
      <c r="F157" s="6"/>
      <c r="G157" s="6">
        <f>E157</f>
        <v>23</v>
      </c>
      <c r="H157" s="6">
        <f>G157</f>
        <v>23</v>
      </c>
      <c r="I157" s="6"/>
      <c r="J157" s="6">
        <f>H157</f>
        <v>23</v>
      </c>
    </row>
    <row r="158" spans="1:10" ht="15">
      <c r="A158" s="6"/>
      <c r="B158" s="7" t="s">
        <v>163</v>
      </c>
      <c r="C158" s="6" t="s">
        <v>144</v>
      </c>
      <c r="D158" s="6" t="s">
        <v>164</v>
      </c>
      <c r="E158" s="6">
        <v>55</v>
      </c>
      <c r="F158" s="6"/>
      <c r="G158" s="6">
        <f aca="true" t="shared" si="14" ref="G158:G172">E158</f>
        <v>55</v>
      </c>
      <c r="H158" s="6">
        <f aca="true" t="shared" si="15" ref="H158:H172">G158</f>
        <v>55</v>
      </c>
      <c r="I158" s="6"/>
      <c r="J158" s="6">
        <f aca="true" t="shared" si="16" ref="J158:J172">H158</f>
        <v>55</v>
      </c>
    </row>
    <row r="159" spans="1:10" ht="60">
      <c r="A159" s="6"/>
      <c r="B159" s="7" t="s">
        <v>158</v>
      </c>
      <c r="C159" s="6" t="s">
        <v>144</v>
      </c>
      <c r="D159" s="6" t="s">
        <v>165</v>
      </c>
      <c r="E159" s="6">
        <v>70.96</v>
      </c>
      <c r="F159" s="6"/>
      <c r="G159" s="6">
        <f t="shared" si="14"/>
        <v>70.96</v>
      </c>
      <c r="H159" s="6">
        <f t="shared" si="15"/>
        <v>70.96</v>
      </c>
      <c r="I159" s="6"/>
      <c r="J159" s="6">
        <f t="shared" si="16"/>
        <v>70.96</v>
      </c>
    </row>
    <row r="160" spans="1:10" ht="60">
      <c r="A160" s="6"/>
      <c r="B160" s="7" t="s">
        <v>159</v>
      </c>
      <c r="C160" s="6" t="s">
        <v>144</v>
      </c>
      <c r="D160" s="6" t="s">
        <v>165</v>
      </c>
      <c r="E160" s="6">
        <v>45.63</v>
      </c>
      <c r="F160" s="6"/>
      <c r="G160" s="6">
        <f t="shared" si="14"/>
        <v>45.63</v>
      </c>
      <c r="H160" s="6">
        <f t="shared" si="15"/>
        <v>45.63</v>
      </c>
      <c r="I160" s="6"/>
      <c r="J160" s="6">
        <f t="shared" si="16"/>
        <v>45.63</v>
      </c>
    </row>
    <row r="161" spans="1:10" ht="30">
      <c r="A161" s="6"/>
      <c r="B161" s="7" t="s">
        <v>160</v>
      </c>
      <c r="C161" s="6" t="s">
        <v>144</v>
      </c>
      <c r="D161" s="6" t="s">
        <v>165</v>
      </c>
      <c r="E161" s="6">
        <v>6</v>
      </c>
      <c r="F161" s="6"/>
      <c r="G161" s="6">
        <f t="shared" si="14"/>
        <v>6</v>
      </c>
      <c r="H161" s="6">
        <f t="shared" si="15"/>
        <v>6</v>
      </c>
      <c r="I161" s="6"/>
      <c r="J161" s="6">
        <f t="shared" si="16"/>
        <v>6</v>
      </c>
    </row>
    <row r="162" spans="1:10" ht="30">
      <c r="A162" s="6"/>
      <c r="B162" s="7" t="s">
        <v>161</v>
      </c>
      <c r="C162" s="6" t="s">
        <v>144</v>
      </c>
      <c r="D162" s="6" t="s">
        <v>165</v>
      </c>
      <c r="E162" s="6">
        <v>119.91</v>
      </c>
      <c r="F162" s="6"/>
      <c r="G162" s="6">
        <f t="shared" si="14"/>
        <v>119.91</v>
      </c>
      <c r="H162" s="6">
        <f t="shared" si="15"/>
        <v>119.91</v>
      </c>
      <c r="I162" s="6"/>
      <c r="J162" s="6">
        <f t="shared" si="16"/>
        <v>119.91</v>
      </c>
    </row>
    <row r="163" spans="1:10" ht="30">
      <c r="A163" s="6"/>
      <c r="B163" s="7" t="s">
        <v>194</v>
      </c>
      <c r="C163" s="6" t="s">
        <v>144</v>
      </c>
      <c r="D163" s="6" t="s">
        <v>146</v>
      </c>
      <c r="E163" s="35">
        <f>E159+E160+E161+E162</f>
        <v>242.5</v>
      </c>
      <c r="F163" s="6"/>
      <c r="G163" s="6">
        <f t="shared" si="14"/>
        <v>242.5</v>
      </c>
      <c r="H163" s="6">
        <f t="shared" si="15"/>
        <v>242.5</v>
      </c>
      <c r="I163" s="6"/>
      <c r="J163" s="6">
        <f t="shared" si="16"/>
        <v>242.5</v>
      </c>
    </row>
    <row r="164" spans="1:10" ht="15">
      <c r="A164" s="6"/>
      <c r="B164" s="33" t="s">
        <v>26</v>
      </c>
      <c r="C164" s="6" t="s">
        <v>11</v>
      </c>
      <c r="D164" s="6" t="s">
        <v>11</v>
      </c>
      <c r="E164" s="6" t="s">
        <v>11</v>
      </c>
      <c r="F164" s="6"/>
      <c r="G164" s="6" t="str">
        <f t="shared" si="14"/>
        <v> </v>
      </c>
      <c r="H164" s="6" t="str">
        <f t="shared" si="15"/>
        <v> </v>
      </c>
      <c r="I164" s="6"/>
      <c r="J164" s="6" t="str">
        <f t="shared" si="16"/>
        <v> </v>
      </c>
    </row>
    <row r="165" spans="1:10" ht="30">
      <c r="A165" s="6"/>
      <c r="B165" s="7" t="s">
        <v>204</v>
      </c>
      <c r="C165" s="6" t="s">
        <v>147</v>
      </c>
      <c r="D165" s="6" t="s">
        <v>164</v>
      </c>
      <c r="E165" s="6">
        <v>1021</v>
      </c>
      <c r="F165" s="6"/>
      <c r="G165" s="6">
        <f t="shared" si="14"/>
        <v>1021</v>
      </c>
      <c r="H165" s="6">
        <f t="shared" si="15"/>
        <v>1021</v>
      </c>
      <c r="I165" s="6"/>
      <c r="J165" s="6">
        <f t="shared" si="16"/>
        <v>1021</v>
      </c>
    </row>
    <row r="166" spans="1:10" ht="15">
      <c r="A166" s="6"/>
      <c r="B166" s="7" t="s">
        <v>166</v>
      </c>
      <c r="C166" s="6" t="s">
        <v>147</v>
      </c>
      <c r="D166" s="34" t="s">
        <v>167</v>
      </c>
      <c r="E166" s="6">
        <v>1823</v>
      </c>
      <c r="F166" s="6"/>
      <c r="G166" s="6">
        <f t="shared" si="14"/>
        <v>1823</v>
      </c>
      <c r="H166" s="6">
        <f t="shared" si="15"/>
        <v>1823</v>
      </c>
      <c r="I166" s="6"/>
      <c r="J166" s="6">
        <f t="shared" si="16"/>
        <v>1823</v>
      </c>
    </row>
    <row r="167" spans="1:10" ht="15">
      <c r="A167" s="6"/>
      <c r="B167" s="33" t="s">
        <v>27</v>
      </c>
      <c r="C167" s="6"/>
      <c r="D167" s="6"/>
      <c r="E167" s="6" t="s">
        <v>11</v>
      </c>
      <c r="F167" s="6"/>
      <c r="G167" s="6" t="str">
        <f t="shared" si="14"/>
        <v> </v>
      </c>
      <c r="H167" s="6" t="str">
        <f t="shared" si="15"/>
        <v> </v>
      </c>
      <c r="I167" s="6"/>
      <c r="J167" s="6" t="str">
        <f t="shared" si="16"/>
        <v> </v>
      </c>
    </row>
    <row r="168" spans="1:10" ht="30">
      <c r="A168" s="6"/>
      <c r="B168" s="7" t="s">
        <v>168</v>
      </c>
      <c r="C168" s="6" t="s">
        <v>145</v>
      </c>
      <c r="D168" s="6" t="s">
        <v>169</v>
      </c>
      <c r="E168" s="50">
        <f>C125/E165</f>
        <v>36494.73879725761</v>
      </c>
      <c r="F168" s="6"/>
      <c r="G168" s="50">
        <f t="shared" si="14"/>
        <v>36494.73879725761</v>
      </c>
      <c r="H168" s="50">
        <f>G125/H165</f>
        <v>39006.34832140255</v>
      </c>
      <c r="I168" s="50"/>
      <c r="J168" s="50">
        <f t="shared" si="16"/>
        <v>39006.34832140255</v>
      </c>
    </row>
    <row r="169" spans="1:10" ht="15">
      <c r="A169" s="6"/>
      <c r="B169" s="7" t="s">
        <v>170</v>
      </c>
      <c r="C169" s="6" t="s">
        <v>171</v>
      </c>
      <c r="D169" s="6" t="s">
        <v>169</v>
      </c>
      <c r="E169" s="6">
        <v>200116</v>
      </c>
      <c r="F169" s="6"/>
      <c r="G169" s="6">
        <f t="shared" si="14"/>
        <v>200116</v>
      </c>
      <c r="H169" s="6">
        <f t="shared" si="15"/>
        <v>200116</v>
      </c>
      <c r="I169" s="6"/>
      <c r="J169" s="6">
        <f t="shared" si="16"/>
        <v>200116</v>
      </c>
    </row>
    <row r="170" spans="1:10" ht="15">
      <c r="A170" s="7" t="s">
        <v>11</v>
      </c>
      <c r="B170" s="33" t="s">
        <v>28</v>
      </c>
      <c r="C170" s="6"/>
      <c r="D170" s="6"/>
      <c r="E170" s="6" t="s">
        <v>11</v>
      </c>
      <c r="F170" s="7" t="s">
        <v>11</v>
      </c>
      <c r="G170" s="6" t="str">
        <f t="shared" si="14"/>
        <v> </v>
      </c>
      <c r="H170" s="6" t="str">
        <f t="shared" si="15"/>
        <v> </v>
      </c>
      <c r="I170" s="7" t="s">
        <v>11</v>
      </c>
      <c r="J170" s="6" t="str">
        <f t="shared" si="16"/>
        <v> </v>
      </c>
    </row>
    <row r="171" spans="1:10" ht="15">
      <c r="A171" s="7" t="s">
        <v>11</v>
      </c>
      <c r="B171" s="7" t="s">
        <v>172</v>
      </c>
      <c r="C171" s="6" t="s">
        <v>173</v>
      </c>
      <c r="D171" s="6" t="s">
        <v>169</v>
      </c>
      <c r="E171" s="6">
        <v>196</v>
      </c>
      <c r="F171" s="7" t="s">
        <v>11</v>
      </c>
      <c r="G171" s="6">
        <f t="shared" si="14"/>
        <v>196</v>
      </c>
      <c r="H171" s="6">
        <f t="shared" si="15"/>
        <v>196</v>
      </c>
      <c r="I171" s="7" t="s">
        <v>11</v>
      </c>
      <c r="J171" s="6">
        <f t="shared" si="16"/>
        <v>196</v>
      </c>
    </row>
    <row r="172" spans="1:10" ht="30">
      <c r="A172" s="7" t="s">
        <v>11</v>
      </c>
      <c r="B172" s="34" t="s">
        <v>174</v>
      </c>
      <c r="C172" s="6" t="s">
        <v>175</v>
      </c>
      <c r="D172" s="6" t="s">
        <v>169</v>
      </c>
      <c r="E172" s="36">
        <f>E165/E166*100</f>
        <v>56.006582556226</v>
      </c>
      <c r="F172" s="7" t="s">
        <v>11</v>
      </c>
      <c r="G172" s="36">
        <f t="shared" si="14"/>
        <v>56.006582556226</v>
      </c>
      <c r="H172" s="36">
        <f t="shared" si="15"/>
        <v>56.006582556226</v>
      </c>
      <c r="I172" s="7" t="s">
        <v>11</v>
      </c>
      <c r="J172" s="36">
        <f t="shared" si="16"/>
        <v>56.006582556226</v>
      </c>
    </row>
    <row r="174" spans="1:11" ht="15">
      <c r="A174" s="51" t="s">
        <v>29</v>
      </c>
      <c r="B174" s="51"/>
      <c r="C174" s="51"/>
      <c r="D174" s="51"/>
      <c r="E174" s="51"/>
      <c r="F174" s="51"/>
      <c r="G174" s="51"/>
      <c r="H174" s="51"/>
      <c r="I174" s="51"/>
      <c r="J174" s="51"/>
      <c r="K174" s="51"/>
    </row>
    <row r="175" spans="11:15" ht="15">
      <c r="K175" s="29"/>
      <c r="L175" s="23" t="s">
        <v>94</v>
      </c>
      <c r="N175" s="86"/>
      <c r="O175" s="86"/>
    </row>
    <row r="176" spans="1:12" ht="15" customHeight="1">
      <c r="A176" s="73" t="s">
        <v>7</v>
      </c>
      <c r="B176" s="87"/>
      <c r="C176" s="57" t="s">
        <v>100</v>
      </c>
      <c r="D176" s="58"/>
      <c r="E176" s="57" t="s">
        <v>101</v>
      </c>
      <c r="F176" s="58"/>
      <c r="G176" s="57" t="s">
        <v>102</v>
      </c>
      <c r="H176" s="58"/>
      <c r="I176" s="57" t="s">
        <v>89</v>
      </c>
      <c r="J176" s="58"/>
      <c r="K176" s="57" t="s">
        <v>108</v>
      </c>
      <c r="L176" s="58"/>
    </row>
    <row r="177" spans="1:12" ht="30">
      <c r="A177" s="88"/>
      <c r="B177" s="89"/>
      <c r="C177" s="6" t="s">
        <v>8</v>
      </c>
      <c r="D177" s="6" t="s">
        <v>9</v>
      </c>
      <c r="E177" s="6" t="s">
        <v>8</v>
      </c>
      <c r="F177" s="6" t="s">
        <v>9</v>
      </c>
      <c r="G177" s="6" t="s">
        <v>8</v>
      </c>
      <c r="H177" s="6" t="s">
        <v>9</v>
      </c>
      <c r="I177" s="6" t="s">
        <v>8</v>
      </c>
      <c r="J177" s="6" t="s">
        <v>9</v>
      </c>
      <c r="K177" s="6" t="s">
        <v>8</v>
      </c>
      <c r="L177" s="6" t="s">
        <v>9</v>
      </c>
    </row>
    <row r="178" spans="1:12" ht="15">
      <c r="A178" s="57">
        <v>1</v>
      </c>
      <c r="B178" s="58"/>
      <c r="C178" s="6">
        <v>2</v>
      </c>
      <c r="D178" s="6">
        <v>3</v>
      </c>
      <c r="E178" s="6">
        <v>4</v>
      </c>
      <c r="F178" s="6">
        <v>5</v>
      </c>
      <c r="G178" s="6">
        <v>6</v>
      </c>
      <c r="H178" s="6">
        <v>7</v>
      </c>
      <c r="I178" s="6">
        <v>8</v>
      </c>
      <c r="J178" s="6">
        <v>9</v>
      </c>
      <c r="K178" s="6">
        <v>10</v>
      </c>
      <c r="L178" s="6">
        <v>11</v>
      </c>
    </row>
    <row r="179" spans="1:12" ht="15">
      <c r="A179" s="57" t="s">
        <v>176</v>
      </c>
      <c r="B179" s="58"/>
      <c r="C179" s="41">
        <v>9904041</v>
      </c>
      <c r="D179" s="41"/>
      <c r="E179" s="41">
        <v>11120843</v>
      </c>
      <c r="F179" s="41"/>
      <c r="G179" s="41">
        <v>15107750</v>
      </c>
      <c r="H179" s="41"/>
      <c r="I179" s="41">
        <f aca="true" t="shared" si="17" ref="I179:I184">G179*1.072</f>
        <v>16195508.000000002</v>
      </c>
      <c r="J179" s="41"/>
      <c r="K179" s="41">
        <f>I179*1.071</f>
        <v>17345389.068</v>
      </c>
      <c r="L179" s="41"/>
    </row>
    <row r="180" spans="1:12" ht="15">
      <c r="A180" s="57" t="s">
        <v>177</v>
      </c>
      <c r="B180" s="58"/>
      <c r="C180" s="41">
        <v>4231377</v>
      </c>
      <c r="D180" s="41"/>
      <c r="E180" s="41">
        <v>4710296</v>
      </c>
      <c r="F180" s="41"/>
      <c r="G180" s="41">
        <v>6332311</v>
      </c>
      <c r="H180" s="41"/>
      <c r="I180" s="41">
        <f t="shared" si="17"/>
        <v>6788237.392</v>
      </c>
      <c r="J180" s="41"/>
      <c r="K180" s="41">
        <f aca="true" t="shared" si="18" ref="K180:K185">I180*1.071</f>
        <v>7270202.246832</v>
      </c>
      <c r="L180" s="41"/>
    </row>
    <row r="181" spans="1:12" ht="15">
      <c r="A181" s="57" t="s">
        <v>178</v>
      </c>
      <c r="B181" s="58"/>
      <c r="C181" s="41">
        <v>521768</v>
      </c>
      <c r="D181" s="41"/>
      <c r="E181" s="41">
        <v>621900</v>
      </c>
      <c r="F181" s="41"/>
      <c r="G181" s="41"/>
      <c r="H181" s="41"/>
      <c r="I181" s="41">
        <f t="shared" si="17"/>
        <v>0</v>
      </c>
      <c r="J181" s="41"/>
      <c r="K181" s="41">
        <f t="shared" si="18"/>
        <v>0</v>
      </c>
      <c r="L181" s="41"/>
    </row>
    <row r="182" spans="1:12" ht="15">
      <c r="A182" s="57" t="s">
        <v>179</v>
      </c>
      <c r="B182" s="58"/>
      <c r="C182" s="41">
        <v>785141</v>
      </c>
      <c r="D182" s="41"/>
      <c r="E182" s="41">
        <v>1505545</v>
      </c>
      <c r="F182" s="41"/>
      <c r="G182" s="41">
        <v>842825</v>
      </c>
      <c r="H182" s="41"/>
      <c r="I182" s="41">
        <f t="shared" si="17"/>
        <v>903508.4</v>
      </c>
      <c r="J182" s="41"/>
      <c r="K182" s="41">
        <f t="shared" si="18"/>
        <v>967657.4964</v>
      </c>
      <c r="L182" s="41"/>
    </row>
    <row r="183" spans="1:12" ht="15">
      <c r="A183" s="57" t="s">
        <v>180</v>
      </c>
      <c r="B183" s="58"/>
      <c r="C183" s="41"/>
      <c r="D183" s="41"/>
      <c r="E183" s="41"/>
      <c r="F183" s="41"/>
      <c r="G183" s="41"/>
      <c r="H183" s="41"/>
      <c r="I183" s="41">
        <f t="shared" si="17"/>
        <v>0</v>
      </c>
      <c r="J183" s="41"/>
      <c r="K183" s="41">
        <f t="shared" si="18"/>
        <v>0</v>
      </c>
      <c r="L183" s="41"/>
    </row>
    <row r="184" spans="1:12" ht="15">
      <c r="A184" s="57" t="s">
        <v>181</v>
      </c>
      <c r="B184" s="58"/>
      <c r="C184" s="41">
        <v>61749</v>
      </c>
      <c r="D184" s="41"/>
      <c r="E184" s="41">
        <v>414210</v>
      </c>
      <c r="F184" s="41"/>
      <c r="G184" s="41"/>
      <c r="H184" s="41"/>
      <c r="I184" s="41">
        <f t="shared" si="17"/>
        <v>0</v>
      </c>
      <c r="J184" s="41"/>
      <c r="K184" s="41">
        <f t="shared" si="18"/>
        <v>0</v>
      </c>
      <c r="L184" s="41"/>
    </row>
    <row r="185" spans="1:12" ht="15">
      <c r="A185" s="57" t="s">
        <v>182</v>
      </c>
      <c r="B185" s="58"/>
      <c r="C185" s="41">
        <v>31379</v>
      </c>
      <c r="D185" s="41" t="s">
        <v>11</v>
      </c>
      <c r="E185" s="41"/>
      <c r="F185" s="41" t="s">
        <v>11</v>
      </c>
      <c r="G185" s="41" t="s">
        <v>11</v>
      </c>
      <c r="H185" s="41" t="s">
        <v>11</v>
      </c>
      <c r="I185" s="41"/>
      <c r="J185" s="41" t="s">
        <v>11</v>
      </c>
      <c r="K185" s="41">
        <f t="shared" si="18"/>
        <v>0</v>
      </c>
      <c r="L185" s="41" t="s">
        <v>11</v>
      </c>
    </row>
    <row r="186" spans="1:12" ht="15">
      <c r="A186" s="57" t="s">
        <v>187</v>
      </c>
      <c r="B186" s="58"/>
      <c r="C186" s="41">
        <f>SUM(C179:C185)</f>
        <v>15535455</v>
      </c>
      <c r="D186" s="41">
        <f aca="true" t="shared" si="19" ref="D186:L186">SUM(D179:D185)</f>
        <v>0</v>
      </c>
      <c r="E186" s="41">
        <f t="shared" si="19"/>
        <v>18372794</v>
      </c>
      <c r="F186" s="41">
        <f t="shared" si="19"/>
        <v>0</v>
      </c>
      <c r="G186" s="41">
        <f t="shared" si="19"/>
        <v>22282886</v>
      </c>
      <c r="H186" s="41">
        <f t="shared" si="19"/>
        <v>0</v>
      </c>
      <c r="I186" s="41">
        <f t="shared" si="19"/>
        <v>23887253.792</v>
      </c>
      <c r="J186" s="41">
        <f t="shared" si="19"/>
        <v>0</v>
      </c>
      <c r="K186" s="41">
        <f t="shared" si="19"/>
        <v>25583248.811232</v>
      </c>
      <c r="L186" s="41">
        <f t="shared" si="19"/>
        <v>0</v>
      </c>
    </row>
    <row r="187" spans="1:12" ht="23.25" customHeight="1">
      <c r="A187" s="85" t="s">
        <v>30</v>
      </c>
      <c r="B187" s="58"/>
      <c r="C187" s="6" t="s">
        <v>13</v>
      </c>
      <c r="D187" s="6" t="s">
        <v>11</v>
      </c>
      <c r="E187" s="6" t="s">
        <v>13</v>
      </c>
      <c r="F187" s="6" t="s">
        <v>11</v>
      </c>
      <c r="G187" s="6" t="s">
        <v>11</v>
      </c>
      <c r="H187" s="6" t="s">
        <v>11</v>
      </c>
      <c r="I187" s="6" t="s">
        <v>11</v>
      </c>
      <c r="J187" s="6" t="s">
        <v>11</v>
      </c>
      <c r="K187" s="6" t="s">
        <v>13</v>
      </c>
      <c r="L187" s="6" t="s">
        <v>11</v>
      </c>
    </row>
    <row r="189" spans="1:16" ht="21" customHeight="1">
      <c r="A189" s="51" t="s">
        <v>31</v>
      </c>
      <c r="B189" s="51"/>
      <c r="C189" s="51"/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</row>
    <row r="191" spans="1:16" ht="15">
      <c r="A191" s="81" t="s">
        <v>62</v>
      </c>
      <c r="B191" s="84" t="s">
        <v>32</v>
      </c>
      <c r="C191" s="81" t="s">
        <v>100</v>
      </c>
      <c r="D191" s="81"/>
      <c r="E191" s="81"/>
      <c r="F191" s="81"/>
      <c r="G191" s="81" t="s">
        <v>115</v>
      </c>
      <c r="H191" s="81"/>
      <c r="I191" s="81"/>
      <c r="J191" s="81"/>
      <c r="K191" s="81" t="s">
        <v>91</v>
      </c>
      <c r="L191" s="81"/>
      <c r="M191" s="81" t="s">
        <v>92</v>
      </c>
      <c r="N191" s="81"/>
      <c r="O191" s="81" t="s">
        <v>116</v>
      </c>
      <c r="P191" s="81"/>
    </row>
    <row r="192" spans="1:16" ht="30.75" customHeight="1">
      <c r="A192" s="81"/>
      <c r="B192" s="84"/>
      <c r="C192" s="81" t="s">
        <v>8</v>
      </c>
      <c r="D192" s="81"/>
      <c r="E192" s="81" t="s">
        <v>9</v>
      </c>
      <c r="F192" s="81"/>
      <c r="G192" s="81" t="s">
        <v>8</v>
      </c>
      <c r="H192" s="81"/>
      <c r="I192" s="81" t="s">
        <v>9</v>
      </c>
      <c r="J192" s="81"/>
      <c r="K192" s="81" t="s">
        <v>8</v>
      </c>
      <c r="L192" s="81" t="s">
        <v>9</v>
      </c>
      <c r="M192" s="81" t="s">
        <v>8</v>
      </c>
      <c r="N192" s="81" t="s">
        <v>9</v>
      </c>
      <c r="O192" s="81" t="s">
        <v>8</v>
      </c>
      <c r="P192" s="81" t="s">
        <v>9</v>
      </c>
    </row>
    <row r="193" spans="1:16" ht="25.5">
      <c r="A193" s="81"/>
      <c r="B193" s="84"/>
      <c r="C193" s="19" t="s">
        <v>65</v>
      </c>
      <c r="D193" s="19" t="s">
        <v>66</v>
      </c>
      <c r="E193" s="19" t="s">
        <v>65</v>
      </c>
      <c r="F193" s="19" t="s">
        <v>66</v>
      </c>
      <c r="G193" s="19" t="s">
        <v>65</v>
      </c>
      <c r="H193" s="19" t="s">
        <v>66</v>
      </c>
      <c r="I193" s="19" t="s">
        <v>65</v>
      </c>
      <c r="J193" s="19" t="s">
        <v>66</v>
      </c>
      <c r="K193" s="81"/>
      <c r="L193" s="81"/>
      <c r="M193" s="81"/>
      <c r="N193" s="81"/>
      <c r="O193" s="81"/>
      <c r="P193" s="81"/>
    </row>
    <row r="194" spans="1:16" ht="15">
      <c r="A194" s="6">
        <v>1</v>
      </c>
      <c r="B194" s="6">
        <v>2</v>
      </c>
      <c r="C194" s="6">
        <v>3</v>
      </c>
      <c r="D194" s="6">
        <v>4</v>
      </c>
      <c r="E194" s="6">
        <v>5</v>
      </c>
      <c r="F194" s="6">
        <v>6</v>
      </c>
      <c r="G194" s="6">
        <v>7</v>
      </c>
      <c r="H194" s="6">
        <v>8</v>
      </c>
      <c r="I194" s="6">
        <v>9</v>
      </c>
      <c r="J194" s="6">
        <v>10</v>
      </c>
      <c r="K194" s="6">
        <v>11</v>
      </c>
      <c r="L194" s="6">
        <v>12</v>
      </c>
      <c r="M194" s="6">
        <v>13</v>
      </c>
      <c r="N194" s="6">
        <v>14</v>
      </c>
      <c r="O194" s="6">
        <v>15</v>
      </c>
      <c r="P194" s="6">
        <v>16</v>
      </c>
    </row>
    <row r="195" spans="1:16" ht="15">
      <c r="A195" s="6"/>
      <c r="B195" s="34" t="s">
        <v>200</v>
      </c>
      <c r="C195" s="7">
        <v>70.96</v>
      </c>
      <c r="D195" s="7">
        <f>C195</f>
        <v>70.96</v>
      </c>
      <c r="E195" s="7"/>
      <c r="F195" s="7"/>
      <c r="G195" s="7">
        <v>70.96</v>
      </c>
      <c r="H195" s="7">
        <v>70.96</v>
      </c>
      <c r="I195" s="7"/>
      <c r="J195" s="7"/>
      <c r="K195" s="7">
        <v>70.96</v>
      </c>
      <c r="L195" s="7"/>
      <c r="M195" s="7">
        <f>K195</f>
        <v>70.96</v>
      </c>
      <c r="N195" s="7"/>
      <c r="O195" s="7">
        <f>M195</f>
        <v>70.96</v>
      </c>
      <c r="P195" s="7"/>
    </row>
    <row r="196" spans="1:16" ht="15">
      <c r="A196" s="6"/>
      <c r="B196" s="34" t="s">
        <v>201</v>
      </c>
      <c r="C196" s="7">
        <v>52.13</v>
      </c>
      <c r="D196" s="7">
        <f>C196</f>
        <v>52.13</v>
      </c>
      <c r="E196" s="7"/>
      <c r="F196" s="7"/>
      <c r="G196" s="7">
        <v>50.5</v>
      </c>
      <c r="H196" s="7">
        <f>G196</f>
        <v>50.5</v>
      </c>
      <c r="I196" s="7"/>
      <c r="J196" s="7"/>
      <c r="K196" s="7">
        <v>51.13</v>
      </c>
      <c r="L196" s="7"/>
      <c r="M196" s="7">
        <f>K196</f>
        <v>51.13</v>
      </c>
      <c r="N196" s="7"/>
      <c r="O196" s="7">
        <f>M196</f>
        <v>51.13</v>
      </c>
      <c r="P196" s="7"/>
    </row>
    <row r="197" spans="1:16" ht="15">
      <c r="A197" s="6"/>
      <c r="B197" s="34" t="s">
        <v>202</v>
      </c>
      <c r="C197" s="7">
        <v>7</v>
      </c>
      <c r="D197" s="7">
        <f>C197</f>
        <v>7</v>
      </c>
      <c r="E197" s="7"/>
      <c r="F197" s="7"/>
      <c r="G197" s="7">
        <v>6.8</v>
      </c>
      <c r="H197" s="7">
        <f>G197</f>
        <v>6.8</v>
      </c>
      <c r="I197" s="7"/>
      <c r="J197" s="7"/>
      <c r="K197" s="7">
        <v>6.5</v>
      </c>
      <c r="L197" s="7"/>
      <c r="M197" s="7">
        <f>K197</f>
        <v>6.5</v>
      </c>
      <c r="N197" s="7"/>
      <c r="O197" s="7">
        <f>M197</f>
        <v>6.5</v>
      </c>
      <c r="P197" s="7"/>
    </row>
    <row r="198" spans="1:16" ht="15">
      <c r="A198" s="6"/>
      <c r="B198" s="34" t="s">
        <v>203</v>
      </c>
      <c r="C198" s="7">
        <v>120.66</v>
      </c>
      <c r="D198" s="7">
        <f>C198</f>
        <v>120.66</v>
      </c>
      <c r="E198" s="7"/>
      <c r="F198" s="7"/>
      <c r="G198" s="7">
        <v>120.9</v>
      </c>
      <c r="H198" s="7">
        <f>G198</f>
        <v>120.9</v>
      </c>
      <c r="I198" s="7"/>
      <c r="J198" s="7"/>
      <c r="K198" s="7">
        <v>121.41</v>
      </c>
      <c r="L198" s="7"/>
      <c r="M198" s="7">
        <f>K198</f>
        <v>121.41</v>
      </c>
      <c r="N198" s="7"/>
      <c r="O198" s="7">
        <f>M198</f>
        <v>121.41</v>
      </c>
      <c r="P198" s="7"/>
    </row>
    <row r="199" spans="1:18" s="39" customFormat="1" ht="15">
      <c r="A199" s="44" t="s">
        <v>11</v>
      </c>
      <c r="B199" s="49" t="s">
        <v>183</v>
      </c>
      <c r="C199" s="49">
        <v>250.75</v>
      </c>
      <c r="D199" s="49">
        <v>250.75</v>
      </c>
      <c r="E199" s="49" t="s">
        <v>11</v>
      </c>
      <c r="F199" s="49" t="s">
        <v>11</v>
      </c>
      <c r="G199" s="49">
        <v>249.16</v>
      </c>
      <c r="H199" s="49">
        <v>249.16</v>
      </c>
      <c r="I199" s="49" t="s">
        <v>11</v>
      </c>
      <c r="J199" s="49" t="s">
        <v>11</v>
      </c>
      <c r="K199" s="49">
        <v>250</v>
      </c>
      <c r="L199" s="49" t="s">
        <v>11</v>
      </c>
      <c r="M199" s="49">
        <v>250</v>
      </c>
      <c r="N199" s="49" t="s">
        <v>11</v>
      </c>
      <c r="O199" s="49">
        <v>250</v>
      </c>
      <c r="P199" s="49" t="s">
        <v>11</v>
      </c>
      <c r="Q199" s="46"/>
      <c r="R199" s="46"/>
    </row>
    <row r="200" spans="1:16" ht="15">
      <c r="A200" s="6" t="s">
        <v>11</v>
      </c>
      <c r="B200" s="6" t="s">
        <v>15</v>
      </c>
      <c r="C200" s="7">
        <f>C199</f>
        <v>250.75</v>
      </c>
      <c r="D200" s="7">
        <f aca="true" t="shared" si="20" ref="D200:P200">D199</f>
        <v>250.75</v>
      </c>
      <c r="E200" s="7" t="str">
        <f t="shared" si="20"/>
        <v> </v>
      </c>
      <c r="F200" s="7" t="str">
        <f t="shared" si="20"/>
        <v> </v>
      </c>
      <c r="G200" s="7">
        <f t="shared" si="20"/>
        <v>249.16</v>
      </c>
      <c r="H200" s="7">
        <f t="shared" si="20"/>
        <v>249.16</v>
      </c>
      <c r="I200" s="7" t="str">
        <f t="shared" si="20"/>
        <v> </v>
      </c>
      <c r="J200" s="7" t="str">
        <f t="shared" si="20"/>
        <v> </v>
      </c>
      <c r="K200" s="7">
        <f t="shared" si="20"/>
        <v>250</v>
      </c>
      <c r="L200" s="7" t="str">
        <f t="shared" si="20"/>
        <v> </v>
      </c>
      <c r="M200" s="7">
        <f t="shared" si="20"/>
        <v>250</v>
      </c>
      <c r="N200" s="7" t="str">
        <f t="shared" si="20"/>
        <v> </v>
      </c>
      <c r="O200" s="7">
        <f t="shared" si="20"/>
        <v>250</v>
      </c>
      <c r="P200" s="7" t="str">
        <f t="shared" si="20"/>
        <v> </v>
      </c>
    </row>
    <row r="201" spans="1:16" ht="45">
      <c r="A201" s="6" t="s">
        <v>11</v>
      </c>
      <c r="B201" s="6" t="s">
        <v>33</v>
      </c>
      <c r="C201" s="6" t="s">
        <v>13</v>
      </c>
      <c r="D201" s="6" t="s">
        <v>13</v>
      </c>
      <c r="E201" s="6" t="s">
        <v>11</v>
      </c>
      <c r="F201" s="6" t="s">
        <v>11</v>
      </c>
      <c r="G201" s="6" t="s">
        <v>13</v>
      </c>
      <c r="H201" s="6" t="s">
        <v>13</v>
      </c>
      <c r="I201" s="6" t="s">
        <v>11</v>
      </c>
      <c r="J201" s="6" t="s">
        <v>11</v>
      </c>
      <c r="K201" s="6" t="s">
        <v>13</v>
      </c>
      <c r="L201" s="6" t="s">
        <v>11</v>
      </c>
      <c r="M201" s="6" t="s">
        <v>13</v>
      </c>
      <c r="N201" s="6" t="s">
        <v>11</v>
      </c>
      <c r="O201" s="6" t="s">
        <v>13</v>
      </c>
      <c r="P201" s="6" t="s">
        <v>11</v>
      </c>
    </row>
    <row r="203" spans="1:12" ht="15">
      <c r="A203" s="54" t="s">
        <v>93</v>
      </c>
      <c r="B203" s="54"/>
      <c r="C203" s="54"/>
      <c r="D203" s="54"/>
      <c r="E203" s="54"/>
      <c r="F203" s="54"/>
      <c r="G203" s="54"/>
      <c r="H203" s="54"/>
      <c r="I203" s="54"/>
      <c r="J203" s="54"/>
      <c r="K203" s="54"/>
      <c r="L203" s="54"/>
    </row>
    <row r="204" spans="1:12" ht="15">
      <c r="A204" s="54" t="s">
        <v>117</v>
      </c>
      <c r="B204" s="54"/>
      <c r="C204" s="54"/>
      <c r="D204" s="54"/>
      <c r="E204" s="54"/>
      <c r="F204" s="54"/>
      <c r="G204" s="54"/>
      <c r="H204" s="54"/>
      <c r="I204" s="54"/>
      <c r="J204" s="54"/>
      <c r="K204" s="54"/>
      <c r="L204" s="54"/>
    </row>
    <row r="205" spans="12:15" ht="15">
      <c r="L205" s="26"/>
      <c r="O205" s="26" t="s">
        <v>94</v>
      </c>
    </row>
    <row r="206" spans="1:15" ht="21.75" customHeight="1">
      <c r="A206" s="53" t="s">
        <v>20</v>
      </c>
      <c r="B206" s="83" t="s">
        <v>95</v>
      </c>
      <c r="C206" s="83"/>
      <c r="D206" s="53" t="s">
        <v>34</v>
      </c>
      <c r="E206" s="53"/>
      <c r="F206" s="53"/>
      <c r="G206" s="53" t="s">
        <v>100</v>
      </c>
      <c r="H206" s="53"/>
      <c r="I206" s="53"/>
      <c r="J206" s="65" t="s">
        <v>101</v>
      </c>
      <c r="K206" s="80"/>
      <c r="L206" s="66"/>
      <c r="M206" s="65" t="s">
        <v>102</v>
      </c>
      <c r="N206" s="80"/>
      <c r="O206" s="66"/>
    </row>
    <row r="207" spans="1:15" ht="25.5">
      <c r="A207" s="53"/>
      <c r="B207" s="83"/>
      <c r="C207" s="83"/>
      <c r="D207" s="53"/>
      <c r="E207" s="53"/>
      <c r="F207" s="53"/>
      <c r="G207" s="19" t="s">
        <v>8</v>
      </c>
      <c r="H207" s="19" t="s">
        <v>9</v>
      </c>
      <c r="I207" s="19" t="s">
        <v>130</v>
      </c>
      <c r="J207" s="19" t="s">
        <v>8</v>
      </c>
      <c r="K207" s="19" t="s">
        <v>9</v>
      </c>
      <c r="L207" s="19" t="s">
        <v>129</v>
      </c>
      <c r="M207" s="19" t="s">
        <v>8</v>
      </c>
      <c r="N207" s="19" t="s">
        <v>9</v>
      </c>
      <c r="O207" s="19" t="s">
        <v>68</v>
      </c>
    </row>
    <row r="208" spans="1:15" ht="15">
      <c r="A208" s="6">
        <v>1</v>
      </c>
      <c r="B208" s="81">
        <v>2</v>
      </c>
      <c r="C208" s="81"/>
      <c r="D208" s="81">
        <v>3</v>
      </c>
      <c r="E208" s="81"/>
      <c r="F208" s="81"/>
      <c r="G208" s="6">
        <v>4</v>
      </c>
      <c r="H208" s="6">
        <v>5</v>
      </c>
      <c r="I208" s="6">
        <v>6</v>
      </c>
      <c r="J208" s="6">
        <v>7</v>
      </c>
      <c r="K208" s="6">
        <v>8</v>
      </c>
      <c r="L208" s="6">
        <v>9</v>
      </c>
      <c r="M208" s="6">
        <v>10</v>
      </c>
      <c r="N208" s="6">
        <v>11</v>
      </c>
      <c r="O208" s="6">
        <v>12</v>
      </c>
    </row>
    <row r="209" spans="1:15" ht="15">
      <c r="A209" s="6" t="s">
        <v>11</v>
      </c>
      <c r="B209" s="81" t="s">
        <v>11</v>
      </c>
      <c r="C209" s="81"/>
      <c r="D209" s="81" t="s">
        <v>11</v>
      </c>
      <c r="E209" s="81"/>
      <c r="F209" s="81"/>
      <c r="G209" s="7" t="s">
        <v>11</v>
      </c>
      <c r="H209" s="7" t="s">
        <v>11</v>
      </c>
      <c r="I209" s="7" t="s">
        <v>11</v>
      </c>
      <c r="J209" s="7" t="s">
        <v>11</v>
      </c>
      <c r="K209" s="7" t="s">
        <v>11</v>
      </c>
      <c r="L209" s="7" t="s">
        <v>11</v>
      </c>
      <c r="M209" s="7" t="s">
        <v>11</v>
      </c>
      <c r="N209" s="7" t="s">
        <v>11</v>
      </c>
      <c r="O209" s="7" t="s">
        <v>11</v>
      </c>
    </row>
    <row r="210" spans="1:15" ht="45" customHeight="1">
      <c r="A210" s="6" t="s">
        <v>11</v>
      </c>
      <c r="B210" s="82" t="s">
        <v>15</v>
      </c>
      <c r="C210" s="82"/>
      <c r="D210" s="81" t="s">
        <v>11</v>
      </c>
      <c r="E210" s="81"/>
      <c r="F210" s="81"/>
      <c r="G210" s="7" t="s">
        <v>11</v>
      </c>
      <c r="H210" s="7" t="s">
        <v>11</v>
      </c>
      <c r="I210" s="7" t="s">
        <v>11</v>
      </c>
      <c r="J210" s="7" t="s">
        <v>11</v>
      </c>
      <c r="K210" s="7" t="s">
        <v>11</v>
      </c>
      <c r="L210" s="7" t="s">
        <v>11</v>
      </c>
      <c r="M210" s="7" t="s">
        <v>11</v>
      </c>
      <c r="N210" s="7" t="s">
        <v>11</v>
      </c>
      <c r="O210" s="7" t="s">
        <v>11</v>
      </c>
    </row>
    <row r="212" spans="1:9" ht="15">
      <c r="A212" s="51" t="s">
        <v>118</v>
      </c>
      <c r="B212" s="51"/>
      <c r="C212" s="51"/>
      <c r="D212" s="51"/>
      <c r="E212" s="51"/>
      <c r="F212" s="51"/>
      <c r="G212" s="51"/>
      <c r="H212" s="51"/>
      <c r="I212" s="51"/>
    </row>
    <row r="213" spans="9:12" ht="15">
      <c r="I213" s="28"/>
      <c r="L213" s="28" t="s">
        <v>94</v>
      </c>
    </row>
    <row r="214" spans="1:12" ht="21.75" customHeight="1">
      <c r="A214" s="53" t="s">
        <v>62</v>
      </c>
      <c r="B214" s="67" t="s">
        <v>95</v>
      </c>
      <c r="C214" s="68"/>
      <c r="D214" s="67" t="s">
        <v>34</v>
      </c>
      <c r="E214" s="52"/>
      <c r="F214" s="68"/>
      <c r="G214" s="53" t="s">
        <v>88</v>
      </c>
      <c r="H214" s="53"/>
      <c r="I214" s="53"/>
      <c r="J214" s="65" t="s">
        <v>108</v>
      </c>
      <c r="K214" s="80"/>
      <c r="L214" s="66"/>
    </row>
    <row r="215" spans="1:12" ht="33" customHeight="1">
      <c r="A215" s="53"/>
      <c r="B215" s="69"/>
      <c r="C215" s="71"/>
      <c r="D215" s="69"/>
      <c r="E215" s="70"/>
      <c r="F215" s="71"/>
      <c r="G215" s="19" t="s">
        <v>8</v>
      </c>
      <c r="H215" s="19" t="s">
        <v>9</v>
      </c>
      <c r="I215" s="19" t="s">
        <v>67</v>
      </c>
      <c r="J215" s="19" t="s">
        <v>8</v>
      </c>
      <c r="K215" s="19" t="s">
        <v>9</v>
      </c>
      <c r="L215" s="19" t="s">
        <v>55</v>
      </c>
    </row>
    <row r="216" spans="1:12" ht="15">
      <c r="A216" s="6">
        <v>1</v>
      </c>
      <c r="B216" s="57">
        <v>2</v>
      </c>
      <c r="C216" s="58"/>
      <c r="D216" s="57">
        <v>3</v>
      </c>
      <c r="E216" s="64"/>
      <c r="F216" s="58"/>
      <c r="G216" s="6">
        <v>4</v>
      </c>
      <c r="H216" s="6">
        <v>5</v>
      </c>
      <c r="I216" s="6">
        <v>6</v>
      </c>
      <c r="J216" s="6">
        <v>7</v>
      </c>
      <c r="K216" s="6">
        <v>8</v>
      </c>
      <c r="L216" s="6">
        <v>9</v>
      </c>
    </row>
    <row r="217" spans="1:12" ht="15">
      <c r="A217" s="6" t="s">
        <v>11</v>
      </c>
      <c r="B217" s="57" t="s">
        <v>11</v>
      </c>
      <c r="C217" s="58"/>
      <c r="D217" s="57" t="s">
        <v>11</v>
      </c>
      <c r="E217" s="64"/>
      <c r="F217" s="58"/>
      <c r="G217" s="7" t="s">
        <v>11</v>
      </c>
      <c r="H217" s="7" t="s">
        <v>11</v>
      </c>
      <c r="I217" s="7" t="s">
        <v>11</v>
      </c>
      <c r="J217" s="7" t="s">
        <v>11</v>
      </c>
      <c r="K217" s="7" t="s">
        <v>11</v>
      </c>
      <c r="L217" s="7" t="s">
        <v>11</v>
      </c>
    </row>
    <row r="218" spans="1:12" ht="45" customHeight="1">
      <c r="A218" s="6" t="s">
        <v>11</v>
      </c>
      <c r="B218" s="59" t="s">
        <v>15</v>
      </c>
      <c r="C218" s="61"/>
      <c r="D218" s="57" t="s">
        <v>11</v>
      </c>
      <c r="E218" s="64"/>
      <c r="F218" s="58"/>
      <c r="G218" s="7" t="s">
        <v>11</v>
      </c>
      <c r="H218" s="7" t="s">
        <v>11</v>
      </c>
      <c r="I218" s="7" t="s">
        <v>11</v>
      </c>
      <c r="J218" s="7" t="s">
        <v>11</v>
      </c>
      <c r="K218" s="7" t="s">
        <v>11</v>
      </c>
      <c r="L218" s="7" t="s">
        <v>11</v>
      </c>
    </row>
    <row r="220" spans="1:13" ht="15">
      <c r="A220" s="51" t="s">
        <v>131</v>
      </c>
      <c r="B220" s="51"/>
      <c r="C220" s="51"/>
      <c r="D220" s="51"/>
      <c r="E220" s="51"/>
      <c r="F220" s="51"/>
      <c r="G220" s="51"/>
      <c r="H220" s="51"/>
      <c r="I220" s="51"/>
      <c r="J220" s="51"/>
      <c r="K220" s="51"/>
      <c r="L220" s="51"/>
      <c r="M220" s="51"/>
    </row>
    <row r="221" ht="15">
      <c r="N221" s="26" t="s">
        <v>94</v>
      </c>
    </row>
    <row r="222" spans="1:14" ht="47.25" customHeight="1">
      <c r="A222" s="73" t="s">
        <v>70</v>
      </c>
      <c r="B222" s="74"/>
      <c r="C222" s="77" t="s">
        <v>69</v>
      </c>
      <c r="D222" s="77" t="s">
        <v>35</v>
      </c>
      <c r="E222" s="57" t="s">
        <v>100</v>
      </c>
      <c r="F222" s="58"/>
      <c r="G222" s="57" t="s">
        <v>101</v>
      </c>
      <c r="H222" s="58"/>
      <c r="I222" s="57" t="s">
        <v>102</v>
      </c>
      <c r="J222" s="58"/>
      <c r="K222" s="57" t="s">
        <v>88</v>
      </c>
      <c r="L222" s="58"/>
      <c r="M222" s="57" t="s">
        <v>108</v>
      </c>
      <c r="N222" s="58"/>
    </row>
    <row r="223" spans="1:14" ht="124.5" customHeight="1">
      <c r="A223" s="75"/>
      <c r="B223" s="76"/>
      <c r="C223" s="78"/>
      <c r="D223" s="79"/>
      <c r="E223" s="6" t="s">
        <v>37</v>
      </c>
      <c r="F223" s="6" t="s">
        <v>36</v>
      </c>
      <c r="G223" s="6" t="s">
        <v>37</v>
      </c>
      <c r="H223" s="6" t="s">
        <v>36</v>
      </c>
      <c r="I223" s="6" t="s">
        <v>37</v>
      </c>
      <c r="J223" s="6" t="s">
        <v>36</v>
      </c>
      <c r="K223" s="6" t="s">
        <v>37</v>
      </c>
      <c r="L223" s="6" t="s">
        <v>36</v>
      </c>
      <c r="M223" s="6" t="s">
        <v>37</v>
      </c>
      <c r="N223" s="6" t="s">
        <v>36</v>
      </c>
    </row>
    <row r="224" spans="1:14" ht="15">
      <c r="A224" s="57">
        <v>1</v>
      </c>
      <c r="B224" s="72"/>
      <c r="C224" s="6">
        <v>2</v>
      </c>
      <c r="D224" s="6">
        <v>3</v>
      </c>
      <c r="E224" s="6">
        <v>4</v>
      </c>
      <c r="F224" s="6">
        <v>5</v>
      </c>
      <c r="G224" s="6">
        <v>6</v>
      </c>
      <c r="H224" s="6">
        <v>7</v>
      </c>
      <c r="I224" s="6">
        <v>8</v>
      </c>
      <c r="J224" s="6">
        <v>9</v>
      </c>
      <c r="K224" s="6">
        <v>10</v>
      </c>
      <c r="L224" s="6">
        <v>11</v>
      </c>
      <c r="M224" s="6">
        <v>12</v>
      </c>
      <c r="N224" s="6">
        <v>13</v>
      </c>
    </row>
    <row r="225" spans="1:14" ht="15">
      <c r="A225" s="57" t="s">
        <v>11</v>
      </c>
      <c r="B225" s="72"/>
      <c r="C225" s="6" t="s">
        <v>11</v>
      </c>
      <c r="D225" s="6" t="s">
        <v>11</v>
      </c>
      <c r="E225" s="6" t="s">
        <v>11</v>
      </c>
      <c r="F225" s="6" t="s">
        <v>11</v>
      </c>
      <c r="G225" s="6" t="s">
        <v>11</v>
      </c>
      <c r="H225" s="6" t="s">
        <v>11</v>
      </c>
      <c r="I225" s="6" t="s">
        <v>11</v>
      </c>
      <c r="J225" s="6" t="s">
        <v>11</v>
      </c>
      <c r="K225" s="6" t="s">
        <v>11</v>
      </c>
      <c r="L225" s="6" t="s">
        <v>11</v>
      </c>
      <c r="M225" s="6" t="s">
        <v>11</v>
      </c>
      <c r="N225" s="6" t="s">
        <v>11</v>
      </c>
    </row>
    <row r="226" spans="1:14" ht="45" customHeight="1">
      <c r="A226" s="57" t="s">
        <v>11</v>
      </c>
      <c r="B226" s="72"/>
      <c r="C226" s="6" t="s">
        <v>11</v>
      </c>
      <c r="D226" s="6" t="s">
        <v>11</v>
      </c>
      <c r="E226" s="6" t="s">
        <v>11</v>
      </c>
      <c r="F226" s="6" t="s">
        <v>11</v>
      </c>
      <c r="G226" s="6" t="s">
        <v>11</v>
      </c>
      <c r="H226" s="6" t="s">
        <v>11</v>
      </c>
      <c r="I226" s="6" t="s">
        <v>11</v>
      </c>
      <c r="J226" s="6" t="s">
        <v>11</v>
      </c>
      <c r="K226" s="6" t="s">
        <v>11</v>
      </c>
      <c r="L226" s="6" t="s">
        <v>11</v>
      </c>
      <c r="M226" s="6" t="s">
        <v>11</v>
      </c>
      <c r="N226" s="6" t="s">
        <v>11</v>
      </c>
    </row>
    <row r="228" spans="1:10" ht="48" customHeight="1">
      <c r="A228" s="54" t="s">
        <v>119</v>
      </c>
      <c r="B228" s="54"/>
      <c r="C228" s="54"/>
      <c r="D228" s="54"/>
      <c r="E228" s="54"/>
      <c r="F228" s="54"/>
      <c r="G228" s="54"/>
      <c r="H228" s="54"/>
      <c r="I228" s="54"/>
      <c r="J228" s="54"/>
    </row>
    <row r="229" spans="1:10" ht="15">
      <c r="A229" s="54" t="s">
        <v>120</v>
      </c>
      <c r="B229" s="54"/>
      <c r="C229" s="54"/>
      <c r="D229" s="54"/>
      <c r="E229" s="54"/>
      <c r="F229" s="54"/>
      <c r="G229" s="54"/>
      <c r="H229" s="54"/>
      <c r="I229" s="54"/>
      <c r="J229" s="54"/>
    </row>
    <row r="230" spans="1:10" ht="15">
      <c r="A230" s="54" t="s">
        <v>121</v>
      </c>
      <c r="B230" s="54"/>
      <c r="C230" s="54"/>
      <c r="D230" s="54"/>
      <c r="E230" s="54"/>
      <c r="F230" s="54"/>
      <c r="G230" s="54"/>
      <c r="H230" s="54"/>
      <c r="I230" s="54"/>
      <c r="J230" s="54"/>
    </row>
    <row r="231" ht="15">
      <c r="L231" s="26" t="s">
        <v>94</v>
      </c>
    </row>
    <row r="232" spans="1:12" ht="47.25" customHeight="1">
      <c r="A232" s="53" t="s">
        <v>38</v>
      </c>
      <c r="B232" s="67" t="s">
        <v>7</v>
      </c>
      <c r="C232" s="52"/>
      <c r="D232" s="68"/>
      <c r="E232" s="53" t="s">
        <v>39</v>
      </c>
      <c r="F232" s="53" t="s">
        <v>71</v>
      </c>
      <c r="G232" s="62" t="s">
        <v>40</v>
      </c>
      <c r="H232" s="62" t="s">
        <v>41</v>
      </c>
      <c r="I232" s="62" t="s">
        <v>72</v>
      </c>
      <c r="J232" s="65" t="s">
        <v>42</v>
      </c>
      <c r="K232" s="66"/>
      <c r="L232" s="62" t="s">
        <v>73</v>
      </c>
    </row>
    <row r="233" spans="1:12" ht="72.75" customHeight="1">
      <c r="A233" s="53"/>
      <c r="B233" s="69"/>
      <c r="C233" s="70"/>
      <c r="D233" s="71"/>
      <c r="E233" s="53"/>
      <c r="F233" s="53"/>
      <c r="G233" s="63"/>
      <c r="H233" s="63"/>
      <c r="I233" s="63"/>
      <c r="J233" s="19" t="s">
        <v>43</v>
      </c>
      <c r="K233" s="19" t="s">
        <v>44</v>
      </c>
      <c r="L233" s="63"/>
    </row>
    <row r="234" spans="1:12" ht="15">
      <c r="A234" s="6">
        <v>1</v>
      </c>
      <c r="B234" s="57">
        <v>2</v>
      </c>
      <c r="C234" s="64"/>
      <c r="D234" s="58"/>
      <c r="E234" s="6">
        <v>3</v>
      </c>
      <c r="F234" s="6">
        <v>4</v>
      </c>
      <c r="G234" s="6">
        <v>5</v>
      </c>
      <c r="H234" s="6">
        <v>6</v>
      </c>
      <c r="I234" s="6">
        <v>7</v>
      </c>
      <c r="J234" s="6">
        <v>8</v>
      </c>
      <c r="K234" s="6">
        <v>9</v>
      </c>
      <c r="L234" s="6">
        <v>10</v>
      </c>
    </row>
    <row r="235" spans="1:12" ht="15">
      <c r="A235" s="6" t="s">
        <v>11</v>
      </c>
      <c r="B235" s="57" t="s">
        <v>11</v>
      </c>
      <c r="C235" s="64"/>
      <c r="D235" s="58"/>
      <c r="E235" s="6" t="s">
        <v>11</v>
      </c>
      <c r="F235" s="6" t="s">
        <v>11</v>
      </c>
      <c r="G235" s="6" t="s">
        <v>11</v>
      </c>
      <c r="H235" s="6" t="s">
        <v>11</v>
      </c>
      <c r="I235" s="6" t="s">
        <v>11</v>
      </c>
      <c r="J235" s="6" t="s">
        <v>11</v>
      </c>
      <c r="K235" s="6" t="s">
        <v>11</v>
      </c>
      <c r="L235" s="6" t="s">
        <v>11</v>
      </c>
    </row>
    <row r="236" spans="1:12" ht="15">
      <c r="A236" s="6" t="s">
        <v>11</v>
      </c>
      <c r="B236" s="57" t="s">
        <v>11</v>
      </c>
      <c r="C236" s="64"/>
      <c r="D236" s="58"/>
      <c r="E236" s="6" t="s">
        <v>11</v>
      </c>
      <c r="F236" s="6" t="s">
        <v>11</v>
      </c>
      <c r="G236" s="6" t="s">
        <v>11</v>
      </c>
      <c r="H236" s="6" t="s">
        <v>11</v>
      </c>
      <c r="I236" s="6" t="s">
        <v>11</v>
      </c>
      <c r="J236" s="6" t="s">
        <v>11</v>
      </c>
      <c r="K236" s="6" t="s">
        <v>11</v>
      </c>
      <c r="L236" s="6" t="s">
        <v>11</v>
      </c>
    </row>
    <row r="237" spans="1:12" ht="45" customHeight="1">
      <c r="A237" s="6" t="s">
        <v>11</v>
      </c>
      <c r="B237" s="59" t="s">
        <v>15</v>
      </c>
      <c r="C237" s="60"/>
      <c r="D237" s="61"/>
      <c r="E237" s="6" t="s">
        <v>11</v>
      </c>
      <c r="F237" s="6" t="s">
        <v>11</v>
      </c>
      <c r="G237" s="6" t="s">
        <v>11</v>
      </c>
      <c r="H237" s="6" t="s">
        <v>11</v>
      </c>
      <c r="I237" s="6" t="s">
        <v>11</v>
      </c>
      <c r="J237" s="6" t="s">
        <v>11</v>
      </c>
      <c r="K237" s="6" t="s">
        <v>11</v>
      </c>
      <c r="L237" s="6" t="s">
        <v>11</v>
      </c>
    </row>
    <row r="239" spans="1:12" ht="15">
      <c r="A239" s="51" t="s">
        <v>122</v>
      </c>
      <c r="B239" s="51"/>
      <c r="C239" s="51"/>
      <c r="D239" s="51"/>
      <c r="E239" s="51"/>
      <c r="F239" s="51"/>
      <c r="G239" s="51"/>
      <c r="H239" s="51"/>
      <c r="I239" s="51"/>
      <c r="J239" s="51"/>
      <c r="K239" s="51"/>
      <c r="L239" s="51"/>
    </row>
    <row r="240" ht="15">
      <c r="L240" s="26" t="s">
        <v>94</v>
      </c>
    </row>
    <row r="241" spans="1:12" ht="15">
      <c r="A241" s="53" t="s">
        <v>38</v>
      </c>
      <c r="B241" s="53" t="s">
        <v>7</v>
      </c>
      <c r="C241" s="53" t="s">
        <v>90</v>
      </c>
      <c r="D241" s="53"/>
      <c r="E241" s="53"/>
      <c r="F241" s="53"/>
      <c r="G241" s="53"/>
      <c r="H241" s="53" t="s">
        <v>123</v>
      </c>
      <c r="I241" s="53"/>
      <c r="J241" s="53"/>
      <c r="K241" s="53"/>
      <c r="L241" s="53"/>
    </row>
    <row r="242" spans="1:12" ht="150.75" customHeight="1">
      <c r="A242" s="53"/>
      <c r="B242" s="53"/>
      <c r="C242" s="53" t="s">
        <v>45</v>
      </c>
      <c r="D242" s="53" t="s">
        <v>46</v>
      </c>
      <c r="E242" s="53" t="s">
        <v>47</v>
      </c>
      <c r="F242" s="53"/>
      <c r="G242" s="53" t="s">
        <v>74</v>
      </c>
      <c r="H242" s="53" t="s">
        <v>48</v>
      </c>
      <c r="I242" s="53" t="s">
        <v>75</v>
      </c>
      <c r="J242" s="53" t="s">
        <v>47</v>
      </c>
      <c r="K242" s="53"/>
      <c r="L242" s="53" t="s">
        <v>76</v>
      </c>
    </row>
    <row r="243" spans="1:12" ht="25.5">
      <c r="A243" s="53"/>
      <c r="B243" s="53"/>
      <c r="C243" s="53"/>
      <c r="D243" s="53"/>
      <c r="E243" s="19" t="s">
        <v>43</v>
      </c>
      <c r="F243" s="19" t="s">
        <v>44</v>
      </c>
      <c r="G243" s="53"/>
      <c r="H243" s="53"/>
      <c r="I243" s="53"/>
      <c r="J243" s="19" t="s">
        <v>43</v>
      </c>
      <c r="K243" s="19" t="s">
        <v>44</v>
      </c>
      <c r="L243" s="53"/>
    </row>
    <row r="244" spans="1:12" ht="15">
      <c r="A244" s="6">
        <v>1</v>
      </c>
      <c r="B244" s="6">
        <v>2</v>
      </c>
      <c r="C244" s="6">
        <v>3</v>
      </c>
      <c r="D244" s="6">
        <v>4</v>
      </c>
      <c r="E244" s="6">
        <v>5</v>
      </c>
      <c r="F244" s="6">
        <v>6</v>
      </c>
      <c r="G244" s="6">
        <v>7</v>
      </c>
      <c r="H244" s="6">
        <v>8</v>
      </c>
      <c r="I244" s="6">
        <v>9</v>
      </c>
      <c r="J244" s="6">
        <v>10</v>
      </c>
      <c r="K244" s="6">
        <v>11</v>
      </c>
      <c r="L244" s="6">
        <v>12</v>
      </c>
    </row>
    <row r="245" spans="1:12" ht="15">
      <c r="A245" s="6" t="s">
        <v>11</v>
      </c>
      <c r="B245" s="6" t="s">
        <v>11</v>
      </c>
      <c r="C245" s="6" t="s">
        <v>11</v>
      </c>
      <c r="D245" s="6" t="s">
        <v>11</v>
      </c>
      <c r="E245" s="6" t="s">
        <v>11</v>
      </c>
      <c r="F245" s="6" t="s">
        <v>11</v>
      </c>
      <c r="G245" s="6" t="s">
        <v>11</v>
      </c>
      <c r="H245" s="6" t="s">
        <v>11</v>
      </c>
      <c r="I245" s="6" t="s">
        <v>11</v>
      </c>
      <c r="J245" s="6" t="s">
        <v>11</v>
      </c>
      <c r="K245" s="6" t="s">
        <v>11</v>
      </c>
      <c r="L245" s="6" t="s">
        <v>11</v>
      </c>
    </row>
    <row r="246" spans="1:12" ht="15">
      <c r="A246" s="6" t="s">
        <v>11</v>
      </c>
      <c r="B246" s="6" t="s">
        <v>11</v>
      </c>
      <c r="C246" s="6" t="s">
        <v>11</v>
      </c>
      <c r="D246" s="6" t="s">
        <v>11</v>
      </c>
      <c r="E246" s="6" t="s">
        <v>11</v>
      </c>
      <c r="F246" s="6" t="s">
        <v>11</v>
      </c>
      <c r="G246" s="6" t="s">
        <v>11</v>
      </c>
      <c r="H246" s="6" t="s">
        <v>11</v>
      </c>
      <c r="I246" s="6" t="s">
        <v>11</v>
      </c>
      <c r="J246" s="6" t="s">
        <v>11</v>
      </c>
      <c r="K246" s="6" t="s">
        <v>11</v>
      </c>
      <c r="L246" s="6" t="s">
        <v>11</v>
      </c>
    </row>
    <row r="247" spans="1:12" ht="45" customHeight="1">
      <c r="A247" s="6" t="s">
        <v>11</v>
      </c>
      <c r="B247" s="6" t="s">
        <v>15</v>
      </c>
      <c r="C247" s="6" t="s">
        <v>11</v>
      </c>
      <c r="D247" s="6" t="s">
        <v>11</v>
      </c>
      <c r="E247" s="6" t="s">
        <v>11</v>
      </c>
      <c r="F247" s="6" t="s">
        <v>11</v>
      </c>
      <c r="G247" s="6" t="s">
        <v>11</v>
      </c>
      <c r="H247" s="6" t="s">
        <v>11</v>
      </c>
      <c r="I247" s="6" t="s">
        <v>11</v>
      </c>
      <c r="J247" s="6" t="s">
        <v>11</v>
      </c>
      <c r="K247" s="6" t="s">
        <v>11</v>
      </c>
      <c r="L247" s="6" t="s">
        <v>11</v>
      </c>
    </row>
    <row r="249" spans="1:9" ht="15">
      <c r="A249" s="51" t="s">
        <v>124</v>
      </c>
      <c r="B249" s="51"/>
      <c r="C249" s="51"/>
      <c r="D249" s="51"/>
      <c r="E249" s="51"/>
      <c r="F249" s="51"/>
      <c r="G249" s="51"/>
      <c r="H249" s="51"/>
      <c r="I249" s="51"/>
    </row>
    <row r="250" ht="15">
      <c r="I250" s="26" t="s">
        <v>94</v>
      </c>
    </row>
    <row r="251" spans="1:9" ht="143.25" customHeight="1">
      <c r="A251" s="19" t="s">
        <v>38</v>
      </c>
      <c r="B251" s="19" t="s">
        <v>7</v>
      </c>
      <c r="C251" s="30" t="s">
        <v>39</v>
      </c>
      <c r="D251" s="30" t="s">
        <v>49</v>
      </c>
      <c r="E251" s="19" t="s">
        <v>98</v>
      </c>
      <c r="F251" s="19" t="s">
        <v>125</v>
      </c>
      <c r="G251" s="19" t="s">
        <v>126</v>
      </c>
      <c r="H251" s="19" t="s">
        <v>50</v>
      </c>
      <c r="I251" s="19" t="s">
        <v>51</v>
      </c>
    </row>
    <row r="252" spans="1:9" ht="15">
      <c r="A252" s="6">
        <v>1</v>
      </c>
      <c r="B252" s="6">
        <v>2</v>
      </c>
      <c r="C252" s="6">
        <v>3</v>
      </c>
      <c r="D252" s="6">
        <v>4</v>
      </c>
      <c r="E252" s="6">
        <v>5</v>
      </c>
      <c r="F252" s="6">
        <v>6</v>
      </c>
      <c r="G252" s="6">
        <v>7</v>
      </c>
      <c r="H252" s="6">
        <v>8</v>
      </c>
      <c r="I252" s="6">
        <v>9</v>
      </c>
    </row>
    <row r="253" spans="1:9" ht="15">
      <c r="A253" s="6" t="s">
        <v>11</v>
      </c>
      <c r="B253" s="6" t="s">
        <v>11</v>
      </c>
      <c r="C253" s="6" t="s">
        <v>11</v>
      </c>
      <c r="D253" s="6" t="s">
        <v>11</v>
      </c>
      <c r="E253" s="6" t="s">
        <v>11</v>
      </c>
      <c r="F253" s="6" t="s">
        <v>11</v>
      </c>
      <c r="G253" s="6" t="s">
        <v>11</v>
      </c>
      <c r="H253" s="6" t="s">
        <v>11</v>
      </c>
      <c r="I253" s="6" t="s">
        <v>11</v>
      </c>
    </row>
    <row r="254" spans="1:9" ht="15">
      <c r="A254" s="6" t="s">
        <v>11</v>
      </c>
      <c r="B254" s="6" t="s">
        <v>11</v>
      </c>
      <c r="C254" s="6" t="s">
        <v>11</v>
      </c>
      <c r="D254" s="6" t="s">
        <v>11</v>
      </c>
      <c r="E254" s="6" t="s">
        <v>11</v>
      </c>
      <c r="F254" s="6" t="s">
        <v>11</v>
      </c>
      <c r="G254" s="6" t="s">
        <v>11</v>
      </c>
      <c r="H254" s="6" t="s">
        <v>11</v>
      </c>
      <c r="I254" s="6" t="s">
        <v>11</v>
      </c>
    </row>
    <row r="255" spans="1:9" ht="21" customHeight="1">
      <c r="A255" s="6" t="s">
        <v>11</v>
      </c>
      <c r="B255" s="6" t="s">
        <v>15</v>
      </c>
      <c r="C255" s="6" t="s">
        <v>11</v>
      </c>
      <c r="D255" s="6" t="s">
        <v>11</v>
      </c>
      <c r="E255" s="6" t="s">
        <v>11</v>
      </c>
      <c r="F255" s="6" t="s">
        <v>11</v>
      </c>
      <c r="G255" s="6" t="s">
        <v>11</v>
      </c>
      <c r="H255" s="6" t="s">
        <v>11</v>
      </c>
      <c r="I255" s="6" t="s">
        <v>11</v>
      </c>
    </row>
    <row r="257" spans="1:9" ht="18.75" customHeight="1">
      <c r="A257" s="56" t="s">
        <v>195</v>
      </c>
      <c r="B257" s="56"/>
      <c r="C257" s="56"/>
      <c r="D257" s="56"/>
      <c r="E257" s="56"/>
      <c r="F257" s="56"/>
      <c r="G257" s="56"/>
      <c r="H257" s="56"/>
      <c r="I257" s="56"/>
    </row>
    <row r="258" spans="1:9" ht="18.75" customHeight="1">
      <c r="A258" s="18"/>
      <c r="B258" s="18"/>
      <c r="C258" s="18"/>
      <c r="D258" s="18"/>
      <c r="E258" s="18"/>
      <c r="F258" s="18"/>
      <c r="G258" s="18"/>
      <c r="H258" s="18"/>
      <c r="I258" s="18"/>
    </row>
    <row r="259" spans="1:9" ht="45.75" customHeight="1">
      <c r="A259" s="54" t="s">
        <v>127</v>
      </c>
      <c r="B259" s="54"/>
      <c r="C259" s="54"/>
      <c r="D259" s="54"/>
      <c r="E259" s="54"/>
      <c r="F259" s="54"/>
      <c r="G259" s="54"/>
      <c r="H259" s="54"/>
      <c r="I259" s="54"/>
    </row>
    <row r="261" spans="1:9" ht="15" customHeight="1">
      <c r="A261" s="55" t="s">
        <v>199</v>
      </c>
      <c r="B261" s="55"/>
      <c r="C261" s="5"/>
      <c r="D261" s="8"/>
      <c r="G261" s="8"/>
      <c r="H261" s="8" t="s">
        <v>188</v>
      </c>
      <c r="I261" s="8"/>
    </row>
    <row r="262" spans="1:9" ht="15">
      <c r="A262" s="9"/>
      <c r="B262" s="10"/>
      <c r="D262" s="21" t="s">
        <v>52</v>
      </c>
      <c r="E262" s="20"/>
      <c r="F262" s="20"/>
      <c r="G262" s="52" t="s">
        <v>53</v>
      </c>
      <c r="H262" s="52"/>
      <c r="I262" s="52"/>
    </row>
    <row r="263" spans="1:9" ht="15" customHeight="1">
      <c r="A263" s="51" t="s">
        <v>96</v>
      </c>
      <c r="B263" s="51"/>
      <c r="C263" s="5"/>
      <c r="D263" s="22"/>
      <c r="E263" s="20"/>
      <c r="F263" s="20"/>
      <c r="G263" s="22"/>
      <c r="H263" s="8" t="s">
        <v>189</v>
      </c>
      <c r="I263" s="22"/>
    </row>
    <row r="264" spans="1:9" ht="15">
      <c r="A264" s="4"/>
      <c r="B264" s="5"/>
      <c r="C264" s="5"/>
      <c r="D264" s="21" t="s">
        <v>52</v>
      </c>
      <c r="E264" s="20"/>
      <c r="F264" s="20"/>
      <c r="G264" s="52" t="s">
        <v>53</v>
      </c>
      <c r="H264" s="52"/>
      <c r="I264" s="52"/>
    </row>
    <row r="265" spans="4:9" ht="15">
      <c r="D265" s="20"/>
      <c r="E265" s="20"/>
      <c r="F265" s="20"/>
      <c r="G265" s="20"/>
      <c r="H265" s="20"/>
      <c r="I265" s="20"/>
    </row>
  </sheetData>
  <sheetProtection/>
  <mergeCells count="198">
    <mergeCell ref="N5:P5"/>
    <mergeCell ref="A7:P7"/>
    <mergeCell ref="A8:J8"/>
    <mergeCell ref="L8:M8"/>
    <mergeCell ref="O8:P8"/>
    <mergeCell ref="A9:J9"/>
    <mergeCell ref="L9:M9"/>
    <mergeCell ref="O9:P9"/>
    <mergeCell ref="A10:J10"/>
    <mergeCell ref="L10:M10"/>
    <mergeCell ref="O10:P10"/>
    <mergeCell ref="A11:J11"/>
    <mergeCell ref="L11:M11"/>
    <mergeCell ref="O11:P11"/>
    <mergeCell ref="A20:P20"/>
    <mergeCell ref="C12:E12"/>
    <mergeCell ref="F12:G12"/>
    <mergeCell ref="H12:M12"/>
    <mergeCell ref="O12:P12"/>
    <mergeCell ref="C13:E13"/>
    <mergeCell ref="F13:G13"/>
    <mergeCell ref="H13:M13"/>
    <mergeCell ref="O13:P13"/>
    <mergeCell ref="A22:A23"/>
    <mergeCell ref="B22:B23"/>
    <mergeCell ref="C22:F22"/>
    <mergeCell ref="G22:J22"/>
    <mergeCell ref="K22:N22"/>
    <mergeCell ref="A15:P15"/>
    <mergeCell ref="A16:P16"/>
    <mergeCell ref="A17:P17"/>
    <mergeCell ref="A18:P18"/>
    <mergeCell ref="A19:P19"/>
    <mergeCell ref="A36:A37"/>
    <mergeCell ref="B36:B37"/>
    <mergeCell ref="C36:F36"/>
    <mergeCell ref="G36:J36"/>
    <mergeCell ref="A48:N48"/>
    <mergeCell ref="A49:N49"/>
    <mergeCell ref="A51:A52"/>
    <mergeCell ref="B51:B52"/>
    <mergeCell ref="C51:F51"/>
    <mergeCell ref="G51:J51"/>
    <mergeCell ref="K51:N51"/>
    <mergeCell ref="A72:N72"/>
    <mergeCell ref="A74:A75"/>
    <mergeCell ref="B74:B75"/>
    <mergeCell ref="C74:F74"/>
    <mergeCell ref="G74:J74"/>
    <mergeCell ref="K74:N74"/>
    <mergeCell ref="A81:J81"/>
    <mergeCell ref="A83:A84"/>
    <mergeCell ref="B83:B84"/>
    <mergeCell ref="C83:F83"/>
    <mergeCell ref="G83:J83"/>
    <mergeCell ref="A101:J101"/>
    <mergeCell ref="A103:A104"/>
    <mergeCell ref="B103:B104"/>
    <mergeCell ref="C103:F103"/>
    <mergeCell ref="G103:J103"/>
    <mergeCell ref="A110:N110"/>
    <mergeCell ref="A111:N111"/>
    <mergeCell ref="A113:A114"/>
    <mergeCell ref="B113:B114"/>
    <mergeCell ref="C113:F113"/>
    <mergeCell ref="G113:J113"/>
    <mergeCell ref="K113:N113"/>
    <mergeCell ref="A119:J119"/>
    <mergeCell ref="A121:A122"/>
    <mergeCell ref="B121:B122"/>
    <mergeCell ref="C121:F121"/>
    <mergeCell ref="G121:J121"/>
    <mergeCell ref="A127:M127"/>
    <mergeCell ref="A128:M128"/>
    <mergeCell ref="A130:A131"/>
    <mergeCell ref="B130:B131"/>
    <mergeCell ref="C130:C131"/>
    <mergeCell ref="D130:D131"/>
    <mergeCell ref="E130:G130"/>
    <mergeCell ref="H130:J130"/>
    <mergeCell ref="K130:M130"/>
    <mergeCell ref="A151:J151"/>
    <mergeCell ref="A153:A154"/>
    <mergeCell ref="B153:B154"/>
    <mergeCell ref="C153:C154"/>
    <mergeCell ref="D153:D154"/>
    <mergeCell ref="E153:G153"/>
    <mergeCell ref="H153:J153"/>
    <mergeCell ref="A189:P189"/>
    <mergeCell ref="A174:K174"/>
    <mergeCell ref="N175:O175"/>
    <mergeCell ref="A176:B177"/>
    <mergeCell ref="C176:D176"/>
    <mergeCell ref="E176:F176"/>
    <mergeCell ref="G176:H176"/>
    <mergeCell ref="I176:J176"/>
    <mergeCell ref="K176:L176"/>
    <mergeCell ref="A184:B184"/>
    <mergeCell ref="B191:B193"/>
    <mergeCell ref="C191:F191"/>
    <mergeCell ref="G191:J191"/>
    <mergeCell ref="K191:L191"/>
    <mergeCell ref="M191:N191"/>
    <mergeCell ref="A178:B178"/>
    <mergeCell ref="A185:B185"/>
    <mergeCell ref="A186:B186"/>
    <mergeCell ref="A187:B187"/>
    <mergeCell ref="A183:B183"/>
    <mergeCell ref="O191:P191"/>
    <mergeCell ref="C192:D192"/>
    <mergeCell ref="E192:F192"/>
    <mergeCell ref="G192:H192"/>
    <mergeCell ref="I192:J192"/>
    <mergeCell ref="K192:K193"/>
    <mergeCell ref="L192:L193"/>
    <mergeCell ref="M192:M193"/>
    <mergeCell ref="N192:N193"/>
    <mergeCell ref="O192:O193"/>
    <mergeCell ref="P192:P193"/>
    <mergeCell ref="A203:L203"/>
    <mergeCell ref="A204:L204"/>
    <mergeCell ref="A206:A207"/>
    <mergeCell ref="B206:C207"/>
    <mergeCell ref="D206:F207"/>
    <mergeCell ref="G206:I206"/>
    <mergeCell ref="J206:L206"/>
    <mergeCell ref="M206:O206"/>
    <mergeCell ref="A191:A193"/>
    <mergeCell ref="B208:C208"/>
    <mergeCell ref="D208:F208"/>
    <mergeCell ref="B209:C209"/>
    <mergeCell ref="D209:F209"/>
    <mergeCell ref="B210:C210"/>
    <mergeCell ref="D210:F210"/>
    <mergeCell ref="A212:I212"/>
    <mergeCell ref="A214:A215"/>
    <mergeCell ref="B214:C215"/>
    <mergeCell ref="D214:F215"/>
    <mergeCell ref="G214:I214"/>
    <mergeCell ref="J214:L214"/>
    <mergeCell ref="B216:C216"/>
    <mergeCell ref="D216:F216"/>
    <mergeCell ref="B217:C217"/>
    <mergeCell ref="D217:F217"/>
    <mergeCell ref="B218:C218"/>
    <mergeCell ref="D218:F218"/>
    <mergeCell ref="A220:M220"/>
    <mergeCell ref="A222:B223"/>
    <mergeCell ref="C222:C223"/>
    <mergeCell ref="D222:D223"/>
    <mergeCell ref="E222:F222"/>
    <mergeCell ref="G222:H222"/>
    <mergeCell ref="I222:J222"/>
    <mergeCell ref="K222:L222"/>
    <mergeCell ref="M222:N222"/>
    <mergeCell ref="A224:B224"/>
    <mergeCell ref="A225:B225"/>
    <mergeCell ref="A226:B226"/>
    <mergeCell ref="A228:J228"/>
    <mergeCell ref="A229:J229"/>
    <mergeCell ref="A230:J230"/>
    <mergeCell ref="I232:I233"/>
    <mergeCell ref="A232:A233"/>
    <mergeCell ref="H241:L241"/>
    <mergeCell ref="G242:G243"/>
    <mergeCell ref="A241:A243"/>
    <mergeCell ref="J242:K242"/>
    <mergeCell ref="J232:K232"/>
    <mergeCell ref="B232:D233"/>
    <mergeCell ref="E232:E233"/>
    <mergeCell ref="C241:G241"/>
    <mergeCell ref="L242:L243"/>
    <mergeCell ref="E242:F242"/>
    <mergeCell ref="B241:B243"/>
    <mergeCell ref="G262:I262"/>
    <mergeCell ref="B234:D234"/>
    <mergeCell ref="B235:D235"/>
    <mergeCell ref="B236:D236"/>
    <mergeCell ref="A249:I249"/>
    <mergeCell ref="A179:B179"/>
    <mergeCell ref="A180:B180"/>
    <mergeCell ref="A181:B181"/>
    <mergeCell ref="A182:B182"/>
    <mergeCell ref="B237:D237"/>
    <mergeCell ref="A239:L239"/>
    <mergeCell ref="F232:F233"/>
    <mergeCell ref="G232:G233"/>
    <mergeCell ref="H232:H233"/>
    <mergeCell ref="L232:L233"/>
    <mergeCell ref="A263:B263"/>
    <mergeCell ref="G264:I264"/>
    <mergeCell ref="H242:H243"/>
    <mergeCell ref="I242:I243"/>
    <mergeCell ref="C242:C243"/>
    <mergeCell ref="D242:D243"/>
    <mergeCell ref="A259:I259"/>
    <mergeCell ref="A261:B261"/>
    <mergeCell ref="A257:I257"/>
  </mergeCells>
  <printOptions/>
  <pageMargins left="0" right="0" top="0.984251968503937" bottom="0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2020-12-15T09:34:46Z</cp:lastPrinted>
  <dcterms:created xsi:type="dcterms:W3CDTF">2018-08-27T10:46:38Z</dcterms:created>
  <dcterms:modified xsi:type="dcterms:W3CDTF">2020-12-17T08:03:50Z</dcterms:modified>
  <cp:category/>
  <cp:version/>
  <cp:contentType/>
  <cp:contentStatus/>
</cp:coreProperties>
</file>