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20" windowHeight="8775" activeTab="0"/>
  </bookViews>
  <sheets>
    <sheet name="1011100" sheetId="1" r:id="rId1"/>
  </sheets>
  <externalReferences>
    <externalReference r:id="rId4"/>
    <externalReference r:id="rId5"/>
  </externalReferences>
  <definedNames>
    <definedName name="_xlnm.Print_Area" localSheetId="0">'1011100'!$A$1:$P$267</definedName>
  </definedNames>
  <calcPr fullCalcOnLoad="1"/>
</workbook>
</file>

<file path=xl/sharedStrings.xml><?xml version="1.0" encoding="utf-8"?>
<sst xmlns="http://schemas.openxmlformats.org/spreadsheetml/2006/main" count="748" uniqueCount="222">
  <si>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</si>
  <si>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</si>
  <si>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</si>
  <si>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</si>
  <si>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</si>
  <si>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</si>
  <si>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</si>
  <si>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</si>
  <si>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</si>
  <si>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</si>
  <si>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</si>
  <si>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</si>
  <si>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</si>
  <si>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</si>
  <si>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</si>
  <si>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</si>
  <si>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</si>
  <si>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</si>
  <si>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</si>
  <si>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</si>
  <si>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</si>
  <si>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</si>
  <si>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</si>
  <si>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</si>
  <si>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</si>
  <si>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</si>
  <si>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</si>
  <si>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</si>
  <si>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</si>
  <si>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</si>
  <si>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</si>
  <si>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</si>
  <si>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</si>
  <si>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</si>
  <si>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</si>
  <si>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</si>
  <si>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</si>
  <si>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</si>
  <si>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</si>
  <si>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</si>
  <si>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</si>
  <si>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</si>
  <si>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</si>
  <si>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</si>
  <si>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</si>
  <si>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</si>
  <si>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</si>
  <si>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</si>
  <si>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 xml:space="preserve">3. </t>
  </si>
  <si>
    <t>разом
(7 + 8)</t>
  </si>
  <si>
    <t>разом
(11 + 12)</t>
  </si>
  <si>
    <t>разом
(3 + 4)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</si>
  <si>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</si>
  <si>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</si>
  <si>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</si>
  <si>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</si>
  <si>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</si>
  <si>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</si>
  <si>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</si>
  <si>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</si>
  <si>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</si>
  <si>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</si>
  <si>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</si>
  <si>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</si>
  <si>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</si>
  <si>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</si>
  <si>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</si>
  <si>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5. Надходження для виконання бюджетної програми:</t>
  </si>
  <si>
    <t>8. Результативні показники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</si>
  <si>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</si>
  <si>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</si>
  <si>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</si>
  <si>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</si>
  <si>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</si>
  <si>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</si>
  <si>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(код Програмної класифікації видатків та кредитування міського бюджету)</t>
  </si>
  <si>
    <t>(код Типової програмної класифікації видатків та кредитування міського бюджету)</t>
  </si>
  <si>
    <t xml:space="preserve">                   (найменування головного розпорядника коштів міського бюджету)</t>
  </si>
  <si>
    <t>2018 рік (звіт)</t>
  </si>
  <si>
    <t>2019 рік (затверджено)</t>
  </si>
  <si>
    <t>2022 рік (прогноз)</t>
  </si>
  <si>
    <t>2020рік (проект)</t>
  </si>
  <si>
    <t>2022рік (прогноз)</t>
  </si>
  <si>
    <t>2020 рік</t>
  </si>
  <si>
    <t>2021 рік</t>
  </si>
  <si>
    <t>2022 рік</t>
  </si>
  <si>
    <t>11. Міські програми, які виконуються в межах бюджетної програми:</t>
  </si>
  <si>
    <t>(грн.)</t>
  </si>
  <si>
    <t>Найменування міської програми</t>
  </si>
  <si>
    <t xml:space="preserve">             (грн)</t>
  </si>
  <si>
    <t>4) аналіз управління бюджетними зобов'язаннями та пропозиції щодо упорядкування бюджетних зобов'язань у 2019 році.</t>
  </si>
  <si>
    <t>Головний бухгалтер</t>
  </si>
  <si>
    <t>від 7 серпня  2019 року N 336)</t>
  </si>
  <si>
    <t xml:space="preserve">           (грн)</t>
  </si>
  <si>
    <t xml:space="preserve">            (грн)</t>
  </si>
  <si>
    <t>.</t>
  </si>
  <si>
    <t>Видатки на відрядження</t>
  </si>
  <si>
    <t>Оплата електроенергії</t>
  </si>
  <si>
    <t>од.</t>
  </si>
  <si>
    <t>розрахунок</t>
  </si>
  <si>
    <t>%</t>
  </si>
  <si>
    <t>штатний  розпис</t>
  </si>
  <si>
    <t>кошторис</t>
  </si>
  <si>
    <t>осіб</t>
  </si>
  <si>
    <t>грн.</t>
  </si>
  <si>
    <t>Обслуговуючий та технічний персонал</t>
  </si>
  <si>
    <t>На початок періоду</t>
  </si>
  <si>
    <t>На кінець періоду</t>
  </si>
  <si>
    <t>А.В. Бец</t>
  </si>
  <si>
    <t>Інші поточні видатки</t>
  </si>
  <si>
    <t>Від оренди майна бюджетних установ</t>
  </si>
  <si>
    <t>За послуги, що надаються бюджетними установами згідно з їх основною діяльністю</t>
  </si>
  <si>
    <t>Оплата інших енергоносіїв</t>
  </si>
  <si>
    <t>Придбавання обладнання і предметів довгострокового користування</t>
  </si>
  <si>
    <t>Капітальний ремонт інших об*єктів</t>
  </si>
  <si>
    <t>Заробітна  плата</t>
  </si>
  <si>
    <t>Нарахування на оплату праці</t>
  </si>
  <si>
    <t>Предмети, матеріали, обладнання та інвентар</t>
  </si>
  <si>
    <t>Оплата послуг (крім.комунальних)</t>
  </si>
  <si>
    <t>Оплата теплопостачання</t>
  </si>
  <si>
    <t>Оплата водопостачання та водовідведення</t>
  </si>
  <si>
    <t>од</t>
  </si>
  <si>
    <t>статут</t>
  </si>
  <si>
    <t>штатний розпис</t>
  </si>
  <si>
    <t>розрахунки</t>
  </si>
  <si>
    <t>Надання спеціальної освіти мистецькими школами</t>
  </si>
  <si>
    <t>Власні надходження бюджетних установ (розписати за видами надходжень)</t>
  </si>
  <si>
    <t xml:space="preserve">Надходження бюджетних установ від додаткової (господарської) діяльності   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</si>
  <si>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</si>
  <si>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</si>
  <si>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Окремі заходи по реалізації державних (регіональних) програм, не віднесених до заходів розвитку</t>
  </si>
  <si>
    <t>ефективності</t>
  </si>
  <si>
    <t>якості</t>
  </si>
  <si>
    <t>Динаміка збільшення чисельності учнів, які отримують освіту у школах естетичного виховання у плановому періоді по відношенню фактичного показника попереднього періоду</t>
  </si>
  <si>
    <t>Відсоток обсягу батьківської плати за навчання в загальному обсязі видатків на отримання освіти у школах естетичного виховання</t>
  </si>
  <si>
    <t>статус</t>
  </si>
  <si>
    <t>тарифікація</t>
  </si>
  <si>
    <t>розрахунок годин</t>
  </si>
  <si>
    <t>наказ про зарахування дітей</t>
  </si>
  <si>
    <t>Витрати на навчання одного учня, який отримує освіту в школі естетичного виховання</t>
  </si>
  <si>
    <t>журнал відвідувань</t>
  </si>
  <si>
    <t xml:space="preserve">од  </t>
  </si>
  <si>
    <t>протокол засідання педради</t>
  </si>
  <si>
    <t>грн</t>
  </si>
  <si>
    <t xml:space="preserve">осіб  </t>
  </si>
  <si>
    <t>наказ по школі</t>
  </si>
  <si>
    <t>дні</t>
  </si>
  <si>
    <t>Ставки педагогічного персоналу (вчителів)</t>
  </si>
  <si>
    <t>Всього штатних одиниць та ставок</t>
  </si>
  <si>
    <t>Кількість установ</t>
  </si>
  <si>
    <t>в т. ч. дитяча школа мистецтв</t>
  </si>
  <si>
    <t>Середнє число ставок-всього</t>
  </si>
  <si>
    <t>Середнє число окладів  керівних працівників</t>
  </si>
  <si>
    <t>Середнє число ставок педагогічного персоналу</t>
  </si>
  <si>
    <t>Середнє число ставок обслуговуючого та технічного персоналу</t>
  </si>
  <si>
    <t>Кількість відділень</t>
  </si>
  <si>
    <t>Кількість класів</t>
  </si>
  <si>
    <t>Видатки на отримання освіти у школах естетичного виховання-всього</t>
  </si>
  <si>
    <t>В т. ч. батьківська плата</t>
  </si>
  <si>
    <t>Середня кількість учнів, які отримують освіту у школах естетичного виховання,-всього</t>
  </si>
  <si>
    <t>Середня кількість учнів, які  звільнені від плати за навчання</t>
  </si>
  <si>
    <t>Чисельність учнів  на одну педагогічну ставку</t>
  </si>
  <si>
    <t>Кількість, діто-днів</t>
  </si>
  <si>
    <t xml:space="preserve">Кількість днів відвідування учнями школи естетичного виховання </t>
  </si>
  <si>
    <t>ВСЬОГО</t>
  </si>
  <si>
    <t>1. Управління культури, туризму та інформації Дунаєвецької  міської ради</t>
  </si>
  <si>
    <t>2.  Управління культури, туризму та інформації Дунаєвецької  міської ради</t>
  </si>
  <si>
    <r>
      <t xml:space="preserve">1) мета бюджетної програми, строки її реалізації:   </t>
    </r>
    <r>
      <rPr>
        <sz val="12"/>
        <color indexed="8"/>
        <rFont val="Times New Roman"/>
        <family val="1"/>
      </rPr>
      <t xml:space="preserve">Духовне та естетичне виховання дітей та молоді </t>
    </r>
    <r>
      <rPr>
        <b/>
        <sz val="12"/>
        <color indexed="8"/>
        <rFont val="Times New Roman"/>
        <family val="1"/>
      </rPr>
      <t xml:space="preserve">
</t>
    </r>
  </si>
  <si>
    <r>
      <t xml:space="preserve">2) завдання бюджетної програми: </t>
    </r>
    <r>
      <rPr>
        <sz val="12"/>
        <color indexed="8"/>
        <rFont val="Times New Roman"/>
        <family val="1"/>
      </rPr>
      <t>Забезпечення надання початкової музичної, хореографічної освіти, з образотворчого мистецтва та художнього промислу </t>
    </r>
  </si>
  <si>
    <r>
      <t xml:space="preserve">3) підстави реалізації бюджетної програми   :    </t>
    </r>
    <r>
      <rPr>
        <sz val="12"/>
        <color indexed="8"/>
        <rFont val="Times New Roman"/>
        <family val="1"/>
      </rPr>
      <t xml:space="preserve">Конституція України, Бюджетний Кодекс України, Закон України «Про культуру» від 14.12.2010 № 2778-VI, Закон України "Про освіту" від 23.05.1991 № 1060-XII, Закон України "Про позашкільну освіту" від 22.06.2000 № 1841-III, Закон України від  14.12.2010 № 2778-VI «Про культуру»;  Наказ МФУ «Про деякі питання запровадження програмно-цільового методу складання та виконання   місцевих бюджетів» від 26.08.2014 р. № 836; Наказ МФУ, Міністерства культури і туризму України від 01.10.2010р № 1150/41 «Про затвердження Типового переліку бюджетних програм та результативних показників їх виконання для місцевих бюджетів у галузі «Культура» </t>
    </r>
  </si>
  <si>
    <t>в т. ч. батьківська плата</t>
  </si>
  <si>
    <t>в т. ч. за рахунок батьківської плати</t>
  </si>
  <si>
    <t>Начальник управління</t>
  </si>
  <si>
    <t>Створення належних умов для діяльності працівників та функціонування  дитячої  школи мистецтв</t>
  </si>
  <si>
    <t>Посадові оклади</t>
  </si>
  <si>
    <t>Матеріальна допомого на оздоровлення</t>
  </si>
  <si>
    <t>Грошова винагорода</t>
  </si>
  <si>
    <t>Стимулюючі доплати та надбавки</t>
  </si>
  <si>
    <t>Премії</t>
  </si>
  <si>
    <t>Індексація</t>
  </si>
  <si>
    <t>Середнє число окладів  керівників народних колективів</t>
  </si>
  <si>
    <t xml:space="preserve"> Керівники народних колективів</t>
  </si>
  <si>
    <t xml:space="preserve">Обовязкові доплати та надбавки </t>
  </si>
  <si>
    <t>БЮДЖЕТНИЙ ЗАПИТ НА 2021- 2023 РОКИ індивідуальний (Форма 2020-2)</t>
  </si>
  <si>
    <t xml:space="preserve">4. Мета та завдання бюджетної програми на 2021 - 2023роки:         
</t>
  </si>
  <si>
    <t>1) надходження для виконання бюджетної програми у 2019- 2021роках:</t>
  </si>
  <si>
    <t>2019рік (звіт)</t>
  </si>
  <si>
    <t>2020 рік (затверджено)</t>
  </si>
  <si>
    <t>2021 рік (проект)</t>
  </si>
  <si>
    <t>1) видатки за кодами Економічної класифікації видатків бюджету у 2019- 2021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</si>
  <si>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</si>
  <si>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2022 - 2023роках:</t>
  </si>
  <si>
    <t>2023 рік (прогноз)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</si>
  <si>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</si>
  <si>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2019 - 2021роках:</t>
  </si>
  <si>
    <t>2019 рік (звіт)</t>
  </si>
  <si>
    <t>2020рік (затверджено)</t>
  </si>
  <si>
    <t>2021рік (проект)</t>
  </si>
  <si>
    <t>2) витрати за напрямами використання бюджетних коштів у 2022- 2023 роках:</t>
  </si>
  <si>
    <t>2023рік (прогноз)</t>
  </si>
  <si>
    <t>1) результативні показники бюджетної програми у 2019- 2021 роках:</t>
  </si>
  <si>
    <t>2) результативні показники бюджетної програми у 2022- 2023 роках:</t>
  </si>
  <si>
    <t>2020 рік (план)</t>
  </si>
  <si>
    <t>2023 рік</t>
  </si>
  <si>
    <t>1) міські програми, які виконуються в межах бюджетної програми у 2019 - 2021 роках:</t>
  </si>
  <si>
    <t>2) міські програми, які виконуються в межах бюджетної програми у 2022 - 2023роках:</t>
  </si>
  <si>
    <t>12. Об'єкти,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</si>
  <si>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2022 - 2023 роки.</t>
  </si>
  <si>
    <t>14. Бюджетні зобов'язання у 2019 - 2023роках:</t>
  </si>
  <si>
    <t>1) кредиторська заборгованість місцевого бюджету у 2019році:</t>
  </si>
  <si>
    <t>2) кредиторська заборгованість міського бюджету у 2020- 2021 роках:</t>
  </si>
  <si>
    <t>2021рік</t>
  </si>
  <si>
    <t>3) дебіторська заборгованість у 2019 - 2021 роках:</t>
  </si>
  <si>
    <t>Дебіторська заборгованість на 01.01.2019</t>
  </si>
  <si>
    <t>Дебіторська заборгованість на 01.01.2020</t>
  </si>
  <si>
    <t>Очікувана дебіторська заборгованість на 01.01.2021</t>
  </si>
  <si>
    <t>15. Підстави та обґрунтування видатків спеціального фонду на 2021рік та на 2022- 2023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</si>
  <si>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 xml:space="preserve">О.П.Жара </t>
  </si>
  <si>
    <t>Кошти отримані за іншими джерелами власних надходжень (розписати за видами надходжень)</t>
  </si>
  <si>
    <t>2) надходження для виконання бюджетної програми у 2022 20223 роках:</t>
  </si>
  <si>
    <t xml:space="preserve">Медикаменти та перев"язувальні матеріали </t>
  </si>
  <si>
    <t>Штатні одиниці адміністративно-керівних працівників, які за оплатою праці віднесені до педагогічних працівників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</si>
</sst>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0000"/>
    <numFmt numFmtId="194" formatCode="0.0000"/>
    <numFmt numFmtId="195" formatCode="0.000"/>
    <numFmt numFmtId="196" formatCode="0.0"/>
    <numFmt numFmtId="197" formatCode="[$-FC19]d\ mmmm\ yyyy\ &quot;г.&quot;"/>
    <numFmt numFmtId="198" formatCode="0.000000"/>
    <numFmt numFmtId="199" formatCode="#,##0.000"/>
    <numFmt numFmtId="200" formatCode="#,##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justify" vertical="top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3" xfId="0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justify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2" fontId="9" fillId="33" borderId="13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6" fillId="33" borderId="13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7" fillId="33" borderId="13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right" vertical="top" wrapText="1"/>
    </xf>
    <xf numFmtId="3" fontId="7" fillId="0" borderId="13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3" fontId="6" fillId="33" borderId="13" xfId="0" applyNumberFormat="1" applyFont="1" applyFill="1" applyBorder="1" applyAlignment="1">
      <alignment horizontal="right" wrapText="1"/>
    </xf>
    <xf numFmtId="3" fontId="6" fillId="33" borderId="11" xfId="0" applyNumberFormat="1" applyFont="1" applyFill="1" applyBorder="1" applyAlignment="1">
      <alignment horizontal="right"/>
    </xf>
    <xf numFmtId="3" fontId="6" fillId="33" borderId="13" xfId="0" applyNumberFormat="1" applyFont="1" applyFill="1" applyBorder="1" applyAlignment="1">
      <alignment horizontal="right"/>
    </xf>
    <xf numFmtId="3" fontId="8" fillId="33" borderId="13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3" fontId="8" fillId="33" borderId="11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9" fillId="33" borderId="0" xfId="0" applyFont="1" applyFill="1" applyBorder="1" applyAlignment="1">
      <alignment vertical="center" wrapText="1"/>
    </xf>
    <xf numFmtId="3" fontId="6" fillId="33" borderId="0" xfId="0" applyNumberFormat="1" applyFont="1" applyFill="1" applyBorder="1" applyAlignment="1">
      <alignment horizontal="right"/>
    </xf>
    <xf numFmtId="0" fontId="6" fillId="0" borderId="16" xfId="0" applyFont="1" applyBorder="1" applyAlignment="1">
      <alignment vertical="top" wrapText="1"/>
    </xf>
    <xf numFmtId="3" fontId="7" fillId="0" borderId="0" xfId="0" applyNumberFormat="1" applyFont="1" applyFill="1" applyBorder="1" applyAlignment="1">
      <alignment horizontal="right" vertical="center" wrapText="1"/>
    </xf>
    <xf numFmtId="1" fontId="7" fillId="0" borderId="13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/>
    </xf>
    <xf numFmtId="3" fontId="6" fillId="0" borderId="13" xfId="0" applyNumberFormat="1" applyFont="1" applyFill="1" applyBorder="1" applyAlignment="1">
      <alignment horizontal="right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34" borderId="13" xfId="0" applyNumberFormat="1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" fontId="6" fillId="0" borderId="13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8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8" fillId="0" borderId="0" xfId="0" applyFont="1" applyFill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&#1053;&#1086;&#1074;&#1072;&#1103;%20&#1087;&#1072;&#1087;&#1082;&#1072;\2020_1014060%20&#1092;&#1086;&#1088;&#1084;&#1072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&#1053;&#1086;&#1074;&#1072;&#1103;%20&#1087;&#1072;&#1087;&#1082;&#1072;\2020_1011100%20&#1092;&#1086;&#1088;&#1084;&#1072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2 Форма 2 п.1-5"/>
      <sheetName val="ДОДАТОК 2 Ф-2 п.6"/>
      <sheetName val="ДОДАТОК 2 Ф-2 п.7"/>
      <sheetName val="ДОДАТОК 2 Ф-2 п.8"/>
      <sheetName val="ДОДАТОК 2 Ф-2 п. 9"/>
      <sheetName val="ДОДАТОК 2 Ф-2 п.10"/>
    </sheetNames>
    <sheetDataSet>
      <sheetData sheetId="0">
        <row r="32">
          <cell r="B32" t="str">
            <v>Надходження із загального фонду бюджету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2 Форма 2 п.1-5"/>
      <sheetName val="ДОДАТОК 2 Ф-2 п.6"/>
      <sheetName val="ДОДАТОК 2 Ф-2 п.7"/>
      <sheetName val="ДОДАТОК 2 Ф-2 п.8"/>
      <sheetName val="ДОДАТОК 2 Ф-2 п. 9"/>
      <sheetName val="ДОДАТОК 2 Ф-2 п.10"/>
    </sheetNames>
    <sheetDataSet>
      <sheetData sheetId="3">
        <row r="31">
          <cell r="B31" t="str">
            <v>продукту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8"/>
  <sheetViews>
    <sheetView tabSelected="1" view="pageBreakPreview" zoomScale="75" zoomScaleSheetLayoutView="75" zoomScalePageLayoutView="0" workbookViewId="0" topLeftCell="A1">
      <selection activeCell="H84" sqref="H84"/>
    </sheetView>
  </sheetViews>
  <sheetFormatPr defaultColWidth="9.140625" defaultRowHeight="15"/>
  <cols>
    <col min="1" max="1" width="11.421875" style="1" customWidth="1"/>
    <col min="2" max="2" width="43.28125" style="1" customWidth="1"/>
    <col min="3" max="3" width="14.7109375" style="1" customWidth="1"/>
    <col min="4" max="4" width="13.7109375" style="1" customWidth="1"/>
    <col min="5" max="5" width="14.140625" style="1" customWidth="1"/>
    <col min="6" max="6" width="12.7109375" style="1" customWidth="1"/>
    <col min="7" max="7" width="14.00390625" style="1" customWidth="1"/>
    <col min="8" max="8" width="13.140625" style="1" customWidth="1"/>
    <col min="9" max="9" width="13.28125" style="1" customWidth="1"/>
    <col min="10" max="10" width="13.140625" style="1" customWidth="1"/>
    <col min="11" max="11" width="13.421875" style="1" customWidth="1"/>
    <col min="12" max="12" width="15.8515625" style="1" customWidth="1"/>
    <col min="13" max="13" width="12.421875" style="1" customWidth="1"/>
    <col min="14" max="14" width="12.8515625" style="1" customWidth="1"/>
    <col min="15" max="15" width="12.28125" style="1" customWidth="1"/>
    <col min="16" max="16" width="14.140625" style="1" customWidth="1"/>
    <col min="17" max="16384" width="9.140625" style="1" customWidth="1"/>
  </cols>
  <sheetData>
    <row r="1" spans="12:16" ht="11.25" customHeight="1">
      <c r="L1" s="10"/>
      <c r="M1" s="10"/>
      <c r="N1" s="10"/>
      <c r="O1" s="10"/>
      <c r="P1" s="11" t="s">
        <v>0</v>
      </c>
    </row>
    <row r="2" spans="12:16" ht="14.25" customHeight="1">
      <c r="L2" s="10"/>
      <c r="M2" s="10"/>
      <c r="N2" s="10"/>
      <c r="O2" s="10"/>
      <c r="P2" s="11" t="s">
        <v>1</v>
      </c>
    </row>
    <row r="3" spans="12:16" ht="12" customHeight="1">
      <c r="L3" s="10"/>
      <c r="M3" s="10"/>
      <c r="N3" s="10"/>
      <c r="O3" s="10"/>
      <c r="P3" s="11" t="s">
        <v>2</v>
      </c>
    </row>
    <row r="4" spans="12:16" ht="11.25" customHeight="1">
      <c r="L4" s="10"/>
      <c r="M4" s="10"/>
      <c r="N4" s="10"/>
      <c r="O4" s="10"/>
      <c r="P4" s="11" t="s">
        <v>3</v>
      </c>
    </row>
    <row r="5" spans="12:16" ht="12" customHeight="1">
      <c r="L5" s="10"/>
      <c r="M5" s="10"/>
      <c r="N5" s="152" t="s">
        <v>92</v>
      </c>
      <c r="O5" s="153"/>
      <c r="P5" s="153"/>
    </row>
    <row r="6" spans="12:16" ht="12" customHeight="1">
      <c r="L6" s="10"/>
      <c r="M6" s="10"/>
      <c r="N6" s="11"/>
      <c r="O6" s="13"/>
      <c r="P6" s="13"/>
    </row>
    <row r="7" spans="1:16" ht="15">
      <c r="A7" s="154" t="s">
        <v>183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8" spans="1:16" ht="15">
      <c r="A8" s="146" t="s">
        <v>165</v>
      </c>
      <c r="B8" s="146"/>
      <c r="C8" s="146"/>
      <c r="D8" s="146"/>
      <c r="E8" s="146"/>
      <c r="F8" s="146"/>
      <c r="G8" s="146"/>
      <c r="H8" s="146"/>
      <c r="I8" s="146"/>
      <c r="J8" s="146"/>
      <c r="K8" s="3"/>
      <c r="L8" s="145">
        <v>10</v>
      </c>
      <c r="M8" s="145"/>
      <c r="N8" s="3"/>
      <c r="O8" s="145">
        <v>42732053</v>
      </c>
      <c r="P8" s="145"/>
    </row>
    <row r="9" spans="1:16" ht="48" customHeight="1">
      <c r="A9" s="147" t="s">
        <v>77</v>
      </c>
      <c r="B9" s="147"/>
      <c r="C9" s="147"/>
      <c r="D9" s="147"/>
      <c r="E9" s="147"/>
      <c r="F9" s="147"/>
      <c r="G9" s="147"/>
      <c r="H9" s="147"/>
      <c r="I9" s="147"/>
      <c r="J9" s="147"/>
      <c r="K9" s="2"/>
      <c r="L9" s="151" t="s">
        <v>69</v>
      </c>
      <c r="M9" s="151"/>
      <c r="N9" s="2"/>
      <c r="O9" s="148" t="s">
        <v>70</v>
      </c>
      <c r="P9" s="148"/>
    </row>
    <row r="10" spans="1:16" ht="15">
      <c r="A10" s="150" t="s">
        <v>166</v>
      </c>
      <c r="B10" s="150"/>
      <c r="C10" s="150"/>
      <c r="D10" s="150"/>
      <c r="E10" s="150"/>
      <c r="F10" s="150"/>
      <c r="G10" s="150"/>
      <c r="H10" s="150"/>
      <c r="I10" s="150"/>
      <c r="J10" s="150"/>
      <c r="K10" s="4"/>
      <c r="L10" s="149">
        <v>101</v>
      </c>
      <c r="M10" s="149"/>
      <c r="N10" s="4"/>
      <c r="O10" s="145">
        <v>42732053</v>
      </c>
      <c r="P10" s="145"/>
    </row>
    <row r="11" spans="1:16" ht="45.75" customHeight="1">
      <c r="A11" s="147" t="s">
        <v>4</v>
      </c>
      <c r="B11" s="147"/>
      <c r="C11" s="147"/>
      <c r="D11" s="147"/>
      <c r="E11" s="147"/>
      <c r="F11" s="147"/>
      <c r="G11" s="147"/>
      <c r="H11" s="147"/>
      <c r="I11" s="147"/>
      <c r="J11" s="147"/>
      <c r="K11" s="2"/>
      <c r="L11" s="151" t="s">
        <v>71</v>
      </c>
      <c r="M11" s="151"/>
      <c r="N11" s="2"/>
      <c r="O11" s="148" t="s">
        <v>70</v>
      </c>
      <c r="P11" s="148"/>
    </row>
    <row r="12" spans="1:16" ht="30.75" customHeight="1">
      <c r="A12" s="5" t="s">
        <v>48</v>
      </c>
      <c r="B12" s="9">
        <v>1011100</v>
      </c>
      <c r="C12" s="142">
        <v>1100</v>
      </c>
      <c r="D12" s="142"/>
      <c r="E12" s="142"/>
      <c r="F12" s="142">
        <v>960</v>
      </c>
      <c r="G12" s="142"/>
      <c r="H12" s="142" t="s">
        <v>125</v>
      </c>
      <c r="I12" s="142"/>
      <c r="J12" s="142"/>
      <c r="K12" s="142"/>
      <c r="L12" s="142"/>
      <c r="M12" s="142"/>
      <c r="N12" s="6"/>
      <c r="O12" s="142">
        <v>22507000000</v>
      </c>
      <c r="P12" s="142"/>
    </row>
    <row r="13" spans="2:16" ht="39.75" customHeight="1">
      <c r="B13" s="8" t="s">
        <v>75</v>
      </c>
      <c r="C13" s="144" t="s">
        <v>76</v>
      </c>
      <c r="D13" s="144"/>
      <c r="E13" s="144"/>
      <c r="F13" s="144" t="s">
        <v>72</v>
      </c>
      <c r="G13" s="144"/>
      <c r="H13" s="144" t="s">
        <v>73</v>
      </c>
      <c r="I13" s="144"/>
      <c r="J13" s="144"/>
      <c r="K13" s="144"/>
      <c r="L13" s="144"/>
      <c r="M13" s="144"/>
      <c r="N13" s="7"/>
      <c r="O13" s="144" t="s">
        <v>74</v>
      </c>
      <c r="P13" s="144"/>
    </row>
    <row r="14" spans="1:16" s="18" customFormat="1" ht="34.5" customHeight="1">
      <c r="A14" s="119" t="s">
        <v>184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</row>
    <row r="15" spans="1:16" s="18" customFormat="1" ht="29.25" customHeight="1">
      <c r="A15" s="119" t="s">
        <v>167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16" s="18" customFormat="1" ht="15.75">
      <c r="A16" s="119" t="s">
        <v>168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1:16" s="18" customFormat="1" ht="61.5" customHeight="1">
      <c r="A17" s="143" t="s">
        <v>169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s="18" customFormat="1" ht="15.75" customHeight="1">
      <c r="A18" s="119" t="s">
        <v>67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6" s="18" customFormat="1" ht="15.75">
      <c r="A19" s="119" t="s">
        <v>185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</row>
    <row r="20" s="18" customFormat="1" ht="15.75">
      <c r="N20" s="70" t="s">
        <v>5</v>
      </c>
    </row>
    <row r="21" spans="1:14" s="18" customFormat="1" ht="15.75">
      <c r="A21" s="111" t="s">
        <v>6</v>
      </c>
      <c r="B21" s="111" t="s">
        <v>7</v>
      </c>
      <c r="C21" s="111" t="s">
        <v>186</v>
      </c>
      <c r="D21" s="111"/>
      <c r="E21" s="111"/>
      <c r="F21" s="111"/>
      <c r="G21" s="111" t="s">
        <v>187</v>
      </c>
      <c r="H21" s="111"/>
      <c r="I21" s="111"/>
      <c r="J21" s="111"/>
      <c r="K21" s="111" t="s">
        <v>188</v>
      </c>
      <c r="L21" s="111"/>
      <c r="M21" s="111"/>
      <c r="N21" s="111"/>
    </row>
    <row r="22" spans="1:14" s="18" customFormat="1" ht="63">
      <c r="A22" s="111"/>
      <c r="B22" s="111"/>
      <c r="C22" s="17" t="s">
        <v>8</v>
      </c>
      <c r="D22" s="17" t="s">
        <v>9</v>
      </c>
      <c r="E22" s="17" t="s">
        <v>10</v>
      </c>
      <c r="F22" s="17" t="s">
        <v>51</v>
      </c>
      <c r="G22" s="17" t="s">
        <v>8</v>
      </c>
      <c r="H22" s="17" t="s">
        <v>9</v>
      </c>
      <c r="I22" s="17" t="s">
        <v>10</v>
      </c>
      <c r="J22" s="17" t="s">
        <v>49</v>
      </c>
      <c r="K22" s="17" t="s">
        <v>8</v>
      </c>
      <c r="L22" s="17" t="s">
        <v>9</v>
      </c>
      <c r="M22" s="17" t="s">
        <v>10</v>
      </c>
      <c r="N22" s="17" t="s">
        <v>50</v>
      </c>
    </row>
    <row r="23" spans="1:14" s="18" customFormat="1" ht="14.25" customHeight="1">
      <c r="A23" s="17">
        <v>1</v>
      </c>
      <c r="B23" s="17">
        <v>2</v>
      </c>
      <c r="C23" s="17">
        <v>3</v>
      </c>
      <c r="D23" s="17">
        <v>4</v>
      </c>
      <c r="E23" s="17">
        <v>5</v>
      </c>
      <c r="F23" s="17">
        <v>6</v>
      </c>
      <c r="G23" s="17">
        <v>7</v>
      </c>
      <c r="H23" s="17">
        <v>8</v>
      </c>
      <c r="I23" s="17">
        <v>9</v>
      </c>
      <c r="J23" s="17">
        <v>10</v>
      </c>
      <c r="K23" s="17">
        <v>11</v>
      </c>
      <c r="L23" s="17">
        <v>12</v>
      </c>
      <c r="M23" s="17">
        <v>13</v>
      </c>
      <c r="N23" s="17">
        <v>14</v>
      </c>
    </row>
    <row r="24" spans="1:14" s="18" customFormat="1" ht="31.5">
      <c r="A24" s="17"/>
      <c r="B24" s="22" t="str">
        <f>'[1]ДОДАТОК 2 Форма 2 п.1-5'!B32</f>
        <v>Надходження із загального фонду бюджету</v>
      </c>
      <c r="C24" s="66">
        <v>6444692.93</v>
      </c>
      <c r="D24" s="66" t="s">
        <v>13</v>
      </c>
      <c r="E24" s="66" t="s">
        <v>13</v>
      </c>
      <c r="F24" s="66">
        <f>C24</f>
        <v>6444692.93</v>
      </c>
      <c r="G24" s="66">
        <v>7471605</v>
      </c>
      <c r="H24" s="66" t="s">
        <v>13</v>
      </c>
      <c r="I24" s="66" t="s">
        <v>13</v>
      </c>
      <c r="J24" s="66">
        <f>G24</f>
        <v>7471605</v>
      </c>
      <c r="K24" s="66">
        <v>9790006</v>
      </c>
      <c r="L24" s="66" t="s">
        <v>13</v>
      </c>
      <c r="M24" s="66" t="s">
        <v>13</v>
      </c>
      <c r="N24" s="66">
        <f>K24</f>
        <v>9790006</v>
      </c>
    </row>
    <row r="25" spans="1:14" s="18" customFormat="1" ht="41.25" customHeight="1">
      <c r="A25" s="23"/>
      <c r="B25" s="42" t="s">
        <v>126</v>
      </c>
      <c r="C25" s="66" t="s">
        <v>13</v>
      </c>
      <c r="D25" s="66">
        <f>D26+D27+D28</f>
        <v>516569.67</v>
      </c>
      <c r="E25" s="66"/>
      <c r="F25" s="66">
        <f aca="true" t="shared" si="0" ref="F25:F33">D25</f>
        <v>516569.67</v>
      </c>
      <c r="G25" s="66" t="s">
        <v>13</v>
      </c>
      <c r="H25" s="105">
        <f>H26+H27+H28</f>
        <v>586610</v>
      </c>
      <c r="I25" s="105"/>
      <c r="J25" s="105">
        <f aca="true" t="shared" si="1" ref="J25:J30">H25</f>
        <v>586610</v>
      </c>
      <c r="K25" s="66" t="s">
        <v>13</v>
      </c>
      <c r="L25" s="66">
        <f>L26+L28</f>
        <v>518100</v>
      </c>
      <c r="M25" s="66"/>
      <c r="N25" s="66">
        <f>L25</f>
        <v>518100</v>
      </c>
    </row>
    <row r="26" spans="1:14" s="18" customFormat="1" ht="43.5" customHeight="1">
      <c r="A26" s="17">
        <v>25010100</v>
      </c>
      <c r="B26" s="42" t="s">
        <v>111</v>
      </c>
      <c r="C26" s="66"/>
      <c r="D26" s="66">
        <v>490544.67</v>
      </c>
      <c r="E26" s="66"/>
      <c r="F26" s="66">
        <f t="shared" si="0"/>
        <v>490544.67</v>
      </c>
      <c r="G26" s="66"/>
      <c r="H26" s="105">
        <v>540170</v>
      </c>
      <c r="I26" s="105"/>
      <c r="J26" s="105">
        <f t="shared" si="1"/>
        <v>540170</v>
      </c>
      <c r="K26" s="66"/>
      <c r="L26" s="66">
        <v>515940</v>
      </c>
      <c r="M26" s="66"/>
      <c r="N26" s="66">
        <f>L26</f>
        <v>515940</v>
      </c>
    </row>
    <row r="27" spans="1:14" s="18" customFormat="1" ht="34.5" customHeight="1">
      <c r="A27" s="77">
        <v>25010200</v>
      </c>
      <c r="B27" s="42" t="s">
        <v>127</v>
      </c>
      <c r="C27" s="66"/>
      <c r="D27" s="66">
        <v>21160</v>
      </c>
      <c r="E27" s="66"/>
      <c r="F27" s="66">
        <f t="shared" si="0"/>
        <v>21160</v>
      </c>
      <c r="G27" s="66"/>
      <c r="H27" s="105">
        <v>44550</v>
      </c>
      <c r="I27" s="105"/>
      <c r="J27" s="105">
        <f t="shared" si="1"/>
        <v>44550</v>
      </c>
      <c r="K27" s="66"/>
      <c r="L27" s="66"/>
      <c r="M27" s="66"/>
      <c r="N27" s="66">
        <f>L27</f>
        <v>0</v>
      </c>
    </row>
    <row r="28" spans="1:14" s="18" customFormat="1" ht="27" customHeight="1">
      <c r="A28" s="77">
        <v>25010300</v>
      </c>
      <c r="B28" s="42" t="s">
        <v>110</v>
      </c>
      <c r="C28" s="66"/>
      <c r="D28" s="66">
        <v>4865</v>
      </c>
      <c r="E28" s="66"/>
      <c r="F28" s="102">
        <f t="shared" si="0"/>
        <v>4865</v>
      </c>
      <c r="G28" s="66"/>
      <c r="H28" s="105">
        <v>1890</v>
      </c>
      <c r="I28" s="105"/>
      <c r="J28" s="105">
        <f t="shared" si="1"/>
        <v>1890</v>
      </c>
      <c r="K28" s="66"/>
      <c r="L28" s="66">
        <v>2160</v>
      </c>
      <c r="M28" s="66"/>
      <c r="N28" s="66">
        <f>L28</f>
        <v>2160</v>
      </c>
    </row>
    <row r="29" spans="1:14" s="18" customFormat="1" ht="51" customHeight="1">
      <c r="A29" s="77"/>
      <c r="B29" s="42" t="s">
        <v>218</v>
      </c>
      <c r="C29" s="66"/>
      <c r="D29" s="66">
        <f>D30+D31</f>
        <v>116790</v>
      </c>
      <c r="E29" s="66"/>
      <c r="F29" s="66">
        <f t="shared" si="0"/>
        <v>116790</v>
      </c>
      <c r="G29" s="66"/>
      <c r="H29" s="105">
        <v>599</v>
      </c>
      <c r="I29" s="105"/>
      <c r="J29" s="105">
        <f t="shared" si="1"/>
        <v>599</v>
      </c>
      <c r="K29" s="66"/>
      <c r="L29" s="66"/>
      <c r="M29" s="66"/>
      <c r="N29" s="66"/>
    </row>
    <row r="30" spans="1:14" s="18" customFormat="1" ht="31.5">
      <c r="A30" s="77">
        <v>25020100</v>
      </c>
      <c r="B30" s="42" t="s">
        <v>128</v>
      </c>
      <c r="C30" s="66"/>
      <c r="D30" s="66">
        <v>100000</v>
      </c>
      <c r="E30" s="66"/>
      <c r="F30" s="66">
        <f t="shared" si="0"/>
        <v>100000</v>
      </c>
      <c r="G30" s="66"/>
      <c r="H30" s="102">
        <v>598.94</v>
      </c>
      <c r="I30" s="66"/>
      <c r="J30" s="102">
        <f t="shared" si="1"/>
        <v>598.94</v>
      </c>
      <c r="K30" s="66"/>
      <c r="L30" s="66"/>
      <c r="M30" s="66"/>
      <c r="N30" s="66"/>
    </row>
    <row r="31" spans="1:14" s="18" customFormat="1" ht="133.5" customHeight="1">
      <c r="A31" s="77">
        <v>25020200</v>
      </c>
      <c r="B31" s="43" t="s">
        <v>129</v>
      </c>
      <c r="C31" s="66"/>
      <c r="D31" s="66">
        <v>16790</v>
      </c>
      <c r="E31" s="66"/>
      <c r="F31" s="66">
        <f t="shared" si="0"/>
        <v>16790</v>
      </c>
      <c r="G31" s="66"/>
      <c r="H31" s="102"/>
      <c r="I31" s="66"/>
      <c r="J31" s="102"/>
      <c r="K31" s="66"/>
      <c r="L31" s="66"/>
      <c r="M31" s="66"/>
      <c r="N31" s="66"/>
    </row>
    <row r="32" spans="1:14" s="18" customFormat="1" ht="15.75">
      <c r="A32" s="16">
        <v>602100</v>
      </c>
      <c r="B32" s="39" t="s">
        <v>106</v>
      </c>
      <c r="C32" s="66" t="s">
        <v>13</v>
      </c>
      <c r="D32" s="66">
        <v>61412.02</v>
      </c>
      <c r="E32" s="66"/>
      <c r="F32" s="102">
        <f t="shared" si="0"/>
        <v>61412.02</v>
      </c>
      <c r="G32" s="66" t="s">
        <v>13</v>
      </c>
      <c r="H32" s="102"/>
      <c r="I32" s="66" t="s">
        <v>13</v>
      </c>
      <c r="J32" s="102"/>
      <c r="K32" s="66" t="s">
        <v>13</v>
      </c>
      <c r="L32" s="66" t="s">
        <v>13</v>
      </c>
      <c r="M32" s="66" t="s">
        <v>13</v>
      </c>
      <c r="N32" s="66" t="s">
        <v>13</v>
      </c>
    </row>
    <row r="33" spans="1:14" s="18" customFormat="1" ht="15.75">
      <c r="A33" s="16">
        <v>602200</v>
      </c>
      <c r="B33" s="39" t="s">
        <v>107</v>
      </c>
      <c r="C33" s="66" t="s">
        <v>13</v>
      </c>
      <c r="D33" s="66">
        <v>20672.46</v>
      </c>
      <c r="E33" s="66"/>
      <c r="F33" s="102">
        <f t="shared" si="0"/>
        <v>20672.46</v>
      </c>
      <c r="G33" s="66" t="s">
        <v>13</v>
      </c>
      <c r="H33" s="102" t="s">
        <v>13</v>
      </c>
      <c r="I33" s="66" t="s">
        <v>13</v>
      </c>
      <c r="J33" s="102" t="s">
        <v>13</v>
      </c>
      <c r="K33" s="66" t="s">
        <v>13</v>
      </c>
      <c r="L33" s="66" t="s">
        <v>13</v>
      </c>
      <c r="M33" s="66" t="s">
        <v>13</v>
      </c>
      <c r="N33" s="66" t="s">
        <v>13</v>
      </c>
    </row>
    <row r="34" spans="1:14" s="18" customFormat="1" ht="15.75">
      <c r="A34" s="17" t="s">
        <v>11</v>
      </c>
      <c r="B34" s="17" t="s">
        <v>14</v>
      </c>
      <c r="C34" s="66">
        <f>C24</f>
        <v>6444692.93</v>
      </c>
      <c r="D34" s="66">
        <f>D32+D25+D29-D33</f>
        <v>674099.23</v>
      </c>
      <c r="E34" s="66"/>
      <c r="F34" s="66">
        <f>C34+D34</f>
        <v>7118792.16</v>
      </c>
      <c r="G34" s="66">
        <f>G24</f>
        <v>7471605</v>
      </c>
      <c r="H34" s="102">
        <f>H25+H29</f>
        <v>587209</v>
      </c>
      <c r="I34" s="66"/>
      <c r="J34" s="102">
        <f>G34+H34</f>
        <v>8058814</v>
      </c>
      <c r="K34" s="66">
        <f>K24</f>
        <v>9790006</v>
      </c>
      <c r="L34" s="66">
        <f>L25</f>
        <v>518100</v>
      </c>
      <c r="M34" s="66" t="s">
        <v>11</v>
      </c>
      <c r="N34" s="66">
        <f>K34+L34</f>
        <v>10308106</v>
      </c>
    </row>
    <row r="35" s="18" customFormat="1" ht="18" customHeight="1">
      <c r="D35" s="101"/>
    </row>
    <row r="36" spans="1:11" s="18" customFormat="1" ht="15.75">
      <c r="A36" s="110" t="s">
        <v>219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01"/>
    </row>
    <row r="37" s="18" customFormat="1" ht="15.75" customHeight="1">
      <c r="J37" s="70" t="s">
        <v>5</v>
      </c>
    </row>
    <row r="38" spans="1:10" s="18" customFormat="1" ht="15.75">
      <c r="A38" s="111" t="s">
        <v>6</v>
      </c>
      <c r="B38" s="111" t="s">
        <v>7</v>
      </c>
      <c r="C38" s="111" t="s">
        <v>82</v>
      </c>
      <c r="D38" s="111"/>
      <c r="E38" s="111"/>
      <c r="F38" s="111"/>
      <c r="G38" s="111" t="s">
        <v>192</v>
      </c>
      <c r="H38" s="111"/>
      <c r="I38" s="111"/>
      <c r="J38" s="111"/>
    </row>
    <row r="39" spans="1:10" s="18" customFormat="1" ht="47.25">
      <c r="A39" s="111"/>
      <c r="B39" s="111"/>
      <c r="C39" s="17" t="s">
        <v>8</v>
      </c>
      <c r="D39" s="17" t="s">
        <v>9</v>
      </c>
      <c r="E39" s="17" t="s">
        <v>10</v>
      </c>
      <c r="F39" s="17" t="s">
        <v>51</v>
      </c>
      <c r="G39" s="17" t="s">
        <v>8</v>
      </c>
      <c r="H39" s="17" t="s">
        <v>9</v>
      </c>
      <c r="I39" s="17" t="s">
        <v>10</v>
      </c>
      <c r="J39" s="17" t="s">
        <v>49</v>
      </c>
    </row>
    <row r="40" spans="1:10" s="18" customFormat="1" ht="16.5" customHeight="1">
      <c r="A40" s="17">
        <v>1</v>
      </c>
      <c r="B40" s="17">
        <v>2</v>
      </c>
      <c r="C40" s="17">
        <v>3</v>
      </c>
      <c r="D40" s="17">
        <v>4</v>
      </c>
      <c r="E40" s="17">
        <v>5</v>
      </c>
      <c r="F40" s="17">
        <v>6</v>
      </c>
      <c r="G40" s="17">
        <v>7</v>
      </c>
      <c r="H40" s="17">
        <v>8</v>
      </c>
      <c r="I40" s="17">
        <v>9</v>
      </c>
      <c r="J40" s="17">
        <v>10</v>
      </c>
    </row>
    <row r="41" spans="1:10" s="18" customFormat="1" ht="31.5">
      <c r="A41" s="22"/>
      <c r="B41" s="22" t="s">
        <v>12</v>
      </c>
      <c r="C41" s="67">
        <v>11707846</v>
      </c>
      <c r="D41" s="67" t="s">
        <v>13</v>
      </c>
      <c r="E41" s="67" t="s">
        <v>13</v>
      </c>
      <c r="F41" s="67">
        <f>C41</f>
        <v>11707846</v>
      </c>
      <c r="G41" s="67">
        <v>13023654</v>
      </c>
      <c r="H41" s="67" t="s">
        <v>13</v>
      </c>
      <c r="I41" s="67" t="s">
        <v>13</v>
      </c>
      <c r="J41" s="67">
        <f>G41</f>
        <v>13023654</v>
      </c>
    </row>
    <row r="42" spans="1:10" s="18" customFormat="1" ht="31.5">
      <c r="A42" s="22"/>
      <c r="B42" s="22" t="s">
        <v>126</v>
      </c>
      <c r="C42" s="67" t="s">
        <v>13</v>
      </c>
      <c r="D42" s="67">
        <f>D43+D44</f>
        <v>559548</v>
      </c>
      <c r="E42" s="67"/>
      <c r="F42" s="67">
        <f>D42</f>
        <v>559548</v>
      </c>
      <c r="G42" s="67" t="s">
        <v>13</v>
      </c>
      <c r="H42" s="67">
        <f>H43+H44</f>
        <v>593680</v>
      </c>
      <c r="I42" s="67"/>
      <c r="J42" s="67">
        <f>H42</f>
        <v>593680</v>
      </c>
    </row>
    <row r="43" spans="1:10" s="18" customFormat="1" ht="47.25">
      <c r="A43" s="17">
        <v>25010100</v>
      </c>
      <c r="B43" s="22" t="s">
        <v>111</v>
      </c>
      <c r="C43" s="67"/>
      <c r="D43" s="67">
        <v>557215</v>
      </c>
      <c r="E43" s="67"/>
      <c r="F43" s="67">
        <f>D43</f>
        <v>557215</v>
      </c>
      <c r="G43" s="67"/>
      <c r="H43" s="67">
        <v>591205</v>
      </c>
      <c r="I43" s="67"/>
      <c r="J43" s="67">
        <f>H43</f>
        <v>591205</v>
      </c>
    </row>
    <row r="44" spans="1:10" s="18" customFormat="1" ht="15.75">
      <c r="A44" s="17">
        <v>25010300</v>
      </c>
      <c r="B44" s="22" t="s">
        <v>110</v>
      </c>
      <c r="C44" s="67"/>
      <c r="D44" s="67">
        <v>2333</v>
      </c>
      <c r="E44" s="67"/>
      <c r="F44" s="67">
        <f>D44</f>
        <v>2333</v>
      </c>
      <c r="G44" s="67"/>
      <c r="H44" s="67">
        <v>2475</v>
      </c>
      <c r="I44" s="67"/>
      <c r="J44" s="67">
        <f>H44</f>
        <v>2475</v>
      </c>
    </row>
    <row r="45" spans="1:10" s="18" customFormat="1" ht="15.75">
      <c r="A45" s="22" t="s">
        <v>11</v>
      </c>
      <c r="B45" s="17" t="s">
        <v>14</v>
      </c>
      <c r="C45" s="67">
        <f>C41</f>
        <v>11707846</v>
      </c>
      <c r="D45" s="67">
        <f>D42</f>
        <v>559548</v>
      </c>
      <c r="E45" s="67"/>
      <c r="F45" s="67">
        <f>C45+D45</f>
        <v>12267394</v>
      </c>
      <c r="G45" s="67">
        <f>G41</f>
        <v>13023654</v>
      </c>
      <c r="H45" s="67">
        <f>H42</f>
        <v>593680</v>
      </c>
      <c r="I45" s="67"/>
      <c r="J45" s="67">
        <f>G45+H45</f>
        <v>13617334</v>
      </c>
    </row>
    <row r="46" s="18" customFormat="1" ht="15.75"/>
    <row r="47" spans="1:14" s="18" customFormat="1" ht="15.75">
      <c r="A47" s="119" t="s">
        <v>15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</row>
    <row r="48" spans="1:14" s="18" customFormat="1" ht="15.75">
      <c r="A48" s="119" t="s">
        <v>189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</row>
    <row r="49" spans="1:14" s="18" customFormat="1" ht="15.75">
      <c r="A49" s="21"/>
      <c r="N49" s="69" t="s">
        <v>5</v>
      </c>
    </row>
    <row r="50" spans="1:14" s="18" customFormat="1" ht="15.75">
      <c r="A50" s="111" t="s">
        <v>16</v>
      </c>
      <c r="B50" s="111" t="s">
        <v>7</v>
      </c>
      <c r="C50" s="111" t="s">
        <v>186</v>
      </c>
      <c r="D50" s="111"/>
      <c r="E50" s="111"/>
      <c r="F50" s="111"/>
      <c r="G50" s="111" t="s">
        <v>187</v>
      </c>
      <c r="H50" s="111"/>
      <c r="I50" s="111"/>
      <c r="J50" s="111"/>
      <c r="K50" s="111" t="s">
        <v>188</v>
      </c>
      <c r="L50" s="111"/>
      <c r="M50" s="111"/>
      <c r="N50" s="111"/>
    </row>
    <row r="51" spans="1:14" s="18" customFormat="1" ht="47.25" customHeight="1">
      <c r="A51" s="111"/>
      <c r="B51" s="111"/>
      <c r="C51" s="17" t="s">
        <v>8</v>
      </c>
      <c r="D51" s="17" t="s">
        <v>9</v>
      </c>
      <c r="E51" s="17" t="s">
        <v>10</v>
      </c>
      <c r="F51" s="17" t="s">
        <v>51</v>
      </c>
      <c r="G51" s="17" t="s">
        <v>8</v>
      </c>
      <c r="H51" s="17" t="s">
        <v>9</v>
      </c>
      <c r="I51" s="17" t="s">
        <v>10</v>
      </c>
      <c r="J51" s="17" t="s">
        <v>49</v>
      </c>
      <c r="K51" s="17" t="s">
        <v>8</v>
      </c>
      <c r="L51" s="17" t="s">
        <v>9</v>
      </c>
      <c r="M51" s="17" t="s">
        <v>10</v>
      </c>
      <c r="N51" s="17" t="s">
        <v>50</v>
      </c>
    </row>
    <row r="52" spans="1:14" s="18" customFormat="1" ht="15.75" customHeight="1">
      <c r="A52" s="17">
        <v>1</v>
      </c>
      <c r="B52" s="17">
        <v>2</v>
      </c>
      <c r="C52" s="17">
        <v>3</v>
      </c>
      <c r="D52" s="17">
        <v>4</v>
      </c>
      <c r="E52" s="17">
        <v>5</v>
      </c>
      <c r="F52" s="17">
        <v>6</v>
      </c>
      <c r="G52" s="17">
        <v>7</v>
      </c>
      <c r="H52" s="17">
        <v>8</v>
      </c>
      <c r="I52" s="17">
        <v>9</v>
      </c>
      <c r="J52" s="17">
        <v>10</v>
      </c>
      <c r="K52" s="17">
        <v>11</v>
      </c>
      <c r="L52" s="17">
        <v>12</v>
      </c>
      <c r="M52" s="17">
        <v>13</v>
      </c>
      <c r="N52" s="17">
        <v>14</v>
      </c>
    </row>
    <row r="53" spans="1:14" s="18" customFormat="1" ht="15.75">
      <c r="A53" s="16">
        <v>2111</v>
      </c>
      <c r="B53" s="14" t="s">
        <v>115</v>
      </c>
      <c r="C53" s="67">
        <v>5096880.86</v>
      </c>
      <c r="D53" s="67">
        <v>17670.18</v>
      </c>
      <c r="E53" s="67"/>
      <c r="F53" s="67">
        <f>C53+D53</f>
        <v>5114551.04</v>
      </c>
      <c r="G53" s="67">
        <v>5920915</v>
      </c>
      <c r="H53" s="67">
        <v>197378</v>
      </c>
      <c r="I53" s="67"/>
      <c r="J53" s="67">
        <f>G53+H53</f>
        <v>6118293</v>
      </c>
      <c r="K53" s="67">
        <v>7741460</v>
      </c>
      <c r="L53" s="67">
        <v>140492</v>
      </c>
      <c r="M53" s="67"/>
      <c r="N53" s="67">
        <f>K53+L53</f>
        <v>7881952</v>
      </c>
    </row>
    <row r="54" spans="1:14" s="18" customFormat="1" ht="15.75">
      <c r="A54" s="16">
        <v>2120</v>
      </c>
      <c r="B54" s="45" t="s">
        <v>116</v>
      </c>
      <c r="C54" s="67">
        <v>1106744.77</v>
      </c>
      <c r="D54" s="67">
        <v>4655.74</v>
      </c>
      <c r="E54" s="67"/>
      <c r="F54" s="67">
        <f aca="true" t="shared" si="2" ref="F54:F65">C54+D54</f>
        <v>1111400.51</v>
      </c>
      <c r="G54" s="67">
        <v>1324692</v>
      </c>
      <c r="H54" s="67">
        <v>43423</v>
      </c>
      <c r="I54" s="67"/>
      <c r="J54" s="67">
        <f aca="true" t="shared" si="3" ref="J54:J67">G54+H54</f>
        <v>1368115</v>
      </c>
      <c r="K54" s="67">
        <v>1703121</v>
      </c>
      <c r="L54" s="67">
        <v>30908</v>
      </c>
      <c r="M54" s="67"/>
      <c r="N54" s="67">
        <f aca="true" t="shared" si="4" ref="N54:N67">K54+L54</f>
        <v>1734029</v>
      </c>
    </row>
    <row r="55" spans="1:14" s="18" customFormat="1" ht="36.75" customHeight="1">
      <c r="A55" s="16">
        <v>2210</v>
      </c>
      <c r="B55" s="27" t="s">
        <v>117</v>
      </c>
      <c r="C55" s="67">
        <v>6121.8</v>
      </c>
      <c r="D55" s="67">
        <v>251506.37</v>
      </c>
      <c r="E55" s="67"/>
      <c r="F55" s="67">
        <f t="shared" si="2"/>
        <v>257628.16999999998</v>
      </c>
      <c r="G55" s="67">
        <v>11976</v>
      </c>
      <c r="H55" s="67">
        <v>192667.51</v>
      </c>
      <c r="I55" s="67"/>
      <c r="J55" s="67">
        <f t="shared" si="3"/>
        <v>204643.51</v>
      </c>
      <c r="K55" s="67">
        <v>37730</v>
      </c>
      <c r="L55" s="67">
        <v>91320</v>
      </c>
      <c r="M55" s="67"/>
      <c r="N55" s="67">
        <f t="shared" si="4"/>
        <v>129050</v>
      </c>
    </row>
    <row r="56" spans="1:14" s="18" customFormat="1" ht="22.5" customHeight="1">
      <c r="A56" s="16">
        <v>2220</v>
      </c>
      <c r="B56" s="98" t="s">
        <v>220</v>
      </c>
      <c r="C56" s="67"/>
      <c r="D56" s="67"/>
      <c r="E56" s="67"/>
      <c r="F56" s="67">
        <f t="shared" si="2"/>
        <v>0</v>
      </c>
      <c r="G56" s="67"/>
      <c r="H56" s="67"/>
      <c r="I56" s="67"/>
      <c r="J56" s="67"/>
      <c r="K56" s="67">
        <v>11440</v>
      </c>
      <c r="L56" s="67"/>
      <c r="M56" s="67"/>
      <c r="N56" s="67">
        <f t="shared" si="4"/>
        <v>11440</v>
      </c>
    </row>
    <row r="57" spans="1:14" s="18" customFormat="1" ht="15.75">
      <c r="A57" s="16">
        <v>2240</v>
      </c>
      <c r="B57" s="44" t="s">
        <v>118</v>
      </c>
      <c r="C57" s="67">
        <v>40674.4</v>
      </c>
      <c r="D57" s="67">
        <v>102600</v>
      </c>
      <c r="E57" s="67"/>
      <c r="F57" s="67">
        <f t="shared" si="2"/>
        <v>143274.4</v>
      </c>
      <c r="G57" s="67">
        <v>33520</v>
      </c>
      <c r="H57" s="67">
        <v>23038.49</v>
      </c>
      <c r="I57" s="67"/>
      <c r="J57" s="67">
        <f t="shared" si="3"/>
        <v>56558.490000000005</v>
      </c>
      <c r="K57" s="67">
        <v>35440</v>
      </c>
      <c r="L57" s="67">
        <v>9300</v>
      </c>
      <c r="M57" s="67"/>
      <c r="N57" s="67">
        <f t="shared" si="4"/>
        <v>44740</v>
      </c>
    </row>
    <row r="58" spans="1:14" s="18" customFormat="1" ht="15.75">
      <c r="A58" s="16">
        <v>2250</v>
      </c>
      <c r="B58" s="15" t="s">
        <v>96</v>
      </c>
      <c r="C58" s="67">
        <v>9712.5</v>
      </c>
      <c r="D58" s="67">
        <v>6533.94</v>
      </c>
      <c r="E58" s="67"/>
      <c r="F58" s="67">
        <f t="shared" si="2"/>
        <v>16246.439999999999</v>
      </c>
      <c r="G58" s="67">
        <v>7560</v>
      </c>
      <c r="H58" s="67">
        <v>3780</v>
      </c>
      <c r="I58" s="67"/>
      <c r="J58" s="67">
        <f t="shared" si="3"/>
        <v>11340</v>
      </c>
      <c r="K58" s="67">
        <v>8100</v>
      </c>
      <c r="L58" s="67">
        <v>3780</v>
      </c>
      <c r="M58" s="67"/>
      <c r="N58" s="67">
        <f t="shared" si="4"/>
        <v>11880</v>
      </c>
    </row>
    <row r="59" spans="1:14" s="18" customFormat="1" ht="15.75">
      <c r="A59" s="16">
        <v>2271</v>
      </c>
      <c r="B59" s="14" t="s">
        <v>119</v>
      </c>
      <c r="C59" s="67">
        <v>163845.28</v>
      </c>
      <c r="D59" s="67"/>
      <c r="E59" s="67"/>
      <c r="F59" s="67">
        <f t="shared" si="2"/>
        <v>163845.28</v>
      </c>
      <c r="G59" s="67">
        <v>144693</v>
      </c>
      <c r="H59" s="67"/>
      <c r="I59" s="67"/>
      <c r="J59" s="67">
        <f t="shared" si="3"/>
        <v>144693</v>
      </c>
      <c r="K59" s="67">
        <v>217694</v>
      </c>
      <c r="L59" s="67"/>
      <c r="M59" s="67"/>
      <c r="N59" s="67">
        <f t="shared" si="4"/>
        <v>217694</v>
      </c>
    </row>
    <row r="60" spans="1:14" s="18" customFormat="1" ht="31.5">
      <c r="A60" s="16">
        <v>2272</v>
      </c>
      <c r="B60" s="15" t="s">
        <v>120</v>
      </c>
      <c r="C60" s="67">
        <v>3707.15</v>
      </c>
      <c r="D60" s="67"/>
      <c r="E60" s="67"/>
      <c r="F60" s="67">
        <f t="shared" si="2"/>
        <v>3707.15</v>
      </c>
      <c r="G60" s="67">
        <v>4279</v>
      </c>
      <c r="H60" s="67"/>
      <c r="I60" s="67"/>
      <c r="J60" s="67">
        <f t="shared" si="3"/>
        <v>4279</v>
      </c>
      <c r="K60" s="67">
        <v>7931</v>
      </c>
      <c r="L60" s="67"/>
      <c r="M60" s="67"/>
      <c r="N60" s="67">
        <f t="shared" si="4"/>
        <v>7931</v>
      </c>
    </row>
    <row r="61" spans="1:14" s="18" customFormat="1" ht="15.75">
      <c r="A61" s="16">
        <v>2273</v>
      </c>
      <c r="B61" s="45" t="s">
        <v>97</v>
      </c>
      <c r="C61" s="67">
        <v>14037.53</v>
      </c>
      <c r="D61" s="67"/>
      <c r="E61" s="67"/>
      <c r="F61" s="67">
        <f t="shared" si="2"/>
        <v>14037.53</v>
      </c>
      <c r="G61" s="67">
        <v>18550</v>
      </c>
      <c r="H61" s="67"/>
      <c r="I61" s="67"/>
      <c r="J61" s="67">
        <f t="shared" si="3"/>
        <v>18550</v>
      </c>
      <c r="K61" s="67">
        <v>21021</v>
      </c>
      <c r="L61" s="67"/>
      <c r="M61" s="67"/>
      <c r="N61" s="67">
        <f t="shared" si="4"/>
        <v>21021</v>
      </c>
    </row>
    <row r="62" spans="1:14" s="18" customFormat="1" ht="15.75">
      <c r="A62" s="16">
        <v>2275</v>
      </c>
      <c r="B62" s="45" t="s">
        <v>112</v>
      </c>
      <c r="C62" s="67">
        <v>1388.64</v>
      </c>
      <c r="D62" s="67"/>
      <c r="E62" s="67"/>
      <c r="F62" s="67">
        <f t="shared" si="2"/>
        <v>1388.64</v>
      </c>
      <c r="G62" s="67">
        <v>1920</v>
      </c>
      <c r="H62" s="67"/>
      <c r="I62" s="67"/>
      <c r="J62" s="67">
        <f t="shared" si="3"/>
        <v>1920</v>
      </c>
      <c r="K62" s="67">
        <v>2569</v>
      </c>
      <c r="L62" s="67"/>
      <c r="M62" s="67"/>
      <c r="N62" s="67">
        <f t="shared" si="4"/>
        <v>2569</v>
      </c>
    </row>
    <row r="63" spans="1:14" s="18" customFormat="1" ht="53.25" customHeight="1">
      <c r="A63" s="16">
        <v>2282</v>
      </c>
      <c r="B63" s="35" t="s">
        <v>130</v>
      </c>
      <c r="C63" s="67">
        <v>1000</v>
      </c>
      <c r="D63" s="67"/>
      <c r="E63" s="67"/>
      <c r="F63" s="67">
        <f t="shared" si="2"/>
        <v>1000</v>
      </c>
      <c r="G63" s="67">
        <v>3500</v>
      </c>
      <c r="H63" s="67"/>
      <c r="I63" s="67"/>
      <c r="J63" s="67">
        <f t="shared" si="3"/>
        <v>3500</v>
      </c>
      <c r="K63" s="67">
        <v>3500</v>
      </c>
      <c r="L63" s="67"/>
      <c r="M63" s="67"/>
      <c r="N63" s="67">
        <f t="shared" si="4"/>
        <v>3500</v>
      </c>
    </row>
    <row r="64" spans="1:14" s="18" customFormat="1" ht="15.75">
      <c r="A64" s="16">
        <v>2800</v>
      </c>
      <c r="B64" s="14" t="s">
        <v>109</v>
      </c>
      <c r="C64" s="67">
        <v>580</v>
      </c>
      <c r="D64" s="67"/>
      <c r="E64" s="67"/>
      <c r="F64" s="67">
        <f t="shared" si="2"/>
        <v>580</v>
      </c>
      <c r="G64" s="67"/>
      <c r="H64" s="67"/>
      <c r="I64" s="67"/>
      <c r="J64" s="67">
        <f t="shared" si="3"/>
        <v>0</v>
      </c>
      <c r="K64" s="67"/>
      <c r="L64" s="67"/>
      <c r="M64" s="67"/>
      <c r="N64" s="67">
        <f t="shared" si="4"/>
        <v>0</v>
      </c>
    </row>
    <row r="65" spans="1:14" s="18" customFormat="1" ht="31.5">
      <c r="A65" s="16">
        <v>3110</v>
      </c>
      <c r="B65" s="14" t="s">
        <v>113</v>
      </c>
      <c r="C65" s="67"/>
      <c r="D65" s="67">
        <v>291133</v>
      </c>
      <c r="E65" s="67"/>
      <c r="F65" s="67">
        <f t="shared" si="2"/>
        <v>291133</v>
      </c>
      <c r="G65" s="67"/>
      <c r="H65" s="67">
        <v>126921.94</v>
      </c>
      <c r="I65" s="67"/>
      <c r="J65" s="67">
        <f t="shared" si="3"/>
        <v>126921.94</v>
      </c>
      <c r="K65" s="67"/>
      <c r="L65" s="67">
        <v>192300</v>
      </c>
      <c r="M65" s="67"/>
      <c r="N65" s="67">
        <f t="shared" si="4"/>
        <v>192300</v>
      </c>
    </row>
    <row r="66" spans="1:14" s="18" customFormat="1" ht="15.75">
      <c r="A66" s="16">
        <v>3132</v>
      </c>
      <c r="B66" s="14" t="s">
        <v>114</v>
      </c>
      <c r="C66" s="67"/>
      <c r="D66" s="67"/>
      <c r="E66" s="67"/>
      <c r="F66" s="67"/>
      <c r="G66" s="67"/>
      <c r="H66" s="67"/>
      <c r="I66" s="67"/>
      <c r="J66" s="67"/>
      <c r="K66" s="67"/>
      <c r="L66" s="67">
        <v>50000</v>
      </c>
      <c r="M66" s="67"/>
      <c r="N66" s="67">
        <f t="shared" si="4"/>
        <v>50000</v>
      </c>
    </row>
    <row r="67" spans="1:14" s="18" customFormat="1" ht="15.75">
      <c r="A67" s="16"/>
      <c r="B67" s="16" t="s">
        <v>14</v>
      </c>
      <c r="C67" s="66">
        <f>SUM(C53:C66)</f>
        <v>6444692.930000002</v>
      </c>
      <c r="D67" s="66">
        <f>SUM(D53:D66)</f>
        <v>674099.23</v>
      </c>
      <c r="E67" s="66"/>
      <c r="F67" s="66">
        <f>C67+D67</f>
        <v>7118792.160000002</v>
      </c>
      <c r="G67" s="66">
        <f>SUM(G53:G66)</f>
        <v>7471605</v>
      </c>
      <c r="H67" s="66">
        <f>SUM(H53:H66)</f>
        <v>587208.94</v>
      </c>
      <c r="I67" s="66"/>
      <c r="J67" s="66">
        <f t="shared" si="3"/>
        <v>8058813.9399999995</v>
      </c>
      <c r="K67" s="66">
        <f>SUM(K53:K66)</f>
        <v>9790006</v>
      </c>
      <c r="L67" s="66">
        <f>SUM(L53:L66)</f>
        <v>518100</v>
      </c>
      <c r="M67" s="66"/>
      <c r="N67" s="66">
        <f t="shared" si="4"/>
        <v>10308106</v>
      </c>
    </row>
    <row r="68" spans="1:14" s="18" customFormat="1" ht="15.75">
      <c r="A68" s="71"/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</row>
    <row r="69" spans="1:14" s="18" customFormat="1" ht="15.75">
      <c r="A69" s="110" t="s">
        <v>190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</row>
    <row r="70" s="18" customFormat="1" ht="15.75">
      <c r="N70" s="69" t="s">
        <v>5</v>
      </c>
    </row>
    <row r="71" spans="1:14" s="18" customFormat="1" ht="15.75">
      <c r="A71" s="111" t="s">
        <v>17</v>
      </c>
      <c r="B71" s="111" t="s">
        <v>7</v>
      </c>
      <c r="C71" s="111" t="s">
        <v>78</v>
      </c>
      <c r="D71" s="111"/>
      <c r="E71" s="111"/>
      <c r="F71" s="111"/>
      <c r="G71" s="111" t="s">
        <v>79</v>
      </c>
      <c r="H71" s="111"/>
      <c r="I71" s="111"/>
      <c r="J71" s="111"/>
      <c r="K71" s="111" t="s">
        <v>81</v>
      </c>
      <c r="L71" s="111"/>
      <c r="M71" s="111"/>
      <c r="N71" s="111"/>
    </row>
    <row r="72" spans="1:14" s="18" customFormat="1" ht="63">
      <c r="A72" s="111"/>
      <c r="B72" s="111"/>
      <c r="C72" s="17" t="s">
        <v>8</v>
      </c>
      <c r="D72" s="17" t="s">
        <v>9</v>
      </c>
      <c r="E72" s="17" t="s">
        <v>10</v>
      </c>
      <c r="F72" s="17" t="s">
        <v>51</v>
      </c>
      <c r="G72" s="17" t="s">
        <v>8</v>
      </c>
      <c r="H72" s="17" t="s">
        <v>9</v>
      </c>
      <c r="I72" s="17" t="s">
        <v>10</v>
      </c>
      <c r="J72" s="17" t="s">
        <v>49</v>
      </c>
      <c r="K72" s="17" t="s">
        <v>8</v>
      </c>
      <c r="L72" s="17" t="s">
        <v>9</v>
      </c>
      <c r="M72" s="17" t="s">
        <v>10</v>
      </c>
      <c r="N72" s="17" t="s">
        <v>50</v>
      </c>
    </row>
    <row r="73" spans="1:14" s="18" customFormat="1" ht="18.75" customHeight="1">
      <c r="A73" s="17">
        <v>1</v>
      </c>
      <c r="B73" s="17">
        <v>2</v>
      </c>
      <c r="C73" s="17">
        <v>3</v>
      </c>
      <c r="D73" s="17">
        <v>4</v>
      </c>
      <c r="E73" s="17">
        <v>5</v>
      </c>
      <c r="F73" s="17">
        <v>6</v>
      </c>
      <c r="G73" s="17">
        <v>7</v>
      </c>
      <c r="H73" s="17">
        <v>8</v>
      </c>
      <c r="I73" s="17">
        <v>9</v>
      </c>
      <c r="J73" s="17">
        <v>10</v>
      </c>
      <c r="K73" s="17">
        <v>11</v>
      </c>
      <c r="L73" s="17">
        <v>12</v>
      </c>
      <c r="M73" s="17">
        <v>13</v>
      </c>
      <c r="N73" s="17">
        <v>14</v>
      </c>
    </row>
    <row r="74" spans="1:14" s="18" customFormat="1" ht="15.75">
      <c r="A74" s="17" t="s">
        <v>11</v>
      </c>
      <c r="B74" s="22" t="s">
        <v>11</v>
      </c>
      <c r="C74" s="17" t="s">
        <v>11</v>
      </c>
      <c r="D74" s="17" t="s">
        <v>11</v>
      </c>
      <c r="E74" s="17" t="s">
        <v>11</v>
      </c>
      <c r="F74" s="17" t="s">
        <v>11</v>
      </c>
      <c r="G74" s="17" t="s">
        <v>11</v>
      </c>
      <c r="H74" s="17" t="s">
        <v>11</v>
      </c>
      <c r="I74" s="17" t="s">
        <v>11</v>
      </c>
      <c r="J74" s="17" t="s">
        <v>11</v>
      </c>
      <c r="K74" s="17" t="s">
        <v>11</v>
      </c>
      <c r="L74" s="17" t="s">
        <v>11</v>
      </c>
      <c r="M74" s="17" t="s">
        <v>11</v>
      </c>
      <c r="N74" s="17" t="s">
        <v>11</v>
      </c>
    </row>
    <row r="75" spans="1:14" s="18" customFormat="1" ht="15.75">
      <c r="A75" s="17" t="s">
        <v>11</v>
      </c>
      <c r="B75" s="17" t="s">
        <v>14</v>
      </c>
      <c r="C75" s="17" t="s">
        <v>11</v>
      </c>
      <c r="D75" s="17" t="s">
        <v>11</v>
      </c>
      <c r="E75" s="17" t="s">
        <v>11</v>
      </c>
      <c r="F75" s="17" t="s">
        <v>11</v>
      </c>
      <c r="G75" s="17" t="s">
        <v>11</v>
      </c>
      <c r="H75" s="17" t="s">
        <v>11</v>
      </c>
      <c r="I75" s="17" t="s">
        <v>11</v>
      </c>
      <c r="J75" s="17" t="s">
        <v>11</v>
      </c>
      <c r="K75" s="17" t="s">
        <v>11</v>
      </c>
      <c r="L75" s="17" t="s">
        <v>11</v>
      </c>
      <c r="M75" s="17" t="s">
        <v>11</v>
      </c>
      <c r="N75" s="17" t="s">
        <v>11</v>
      </c>
    </row>
    <row r="76" s="18" customFormat="1" ht="15.75"/>
    <row r="77" spans="1:10" s="18" customFormat="1" ht="15.75">
      <c r="A77" s="110" t="s">
        <v>191</v>
      </c>
      <c r="B77" s="110"/>
      <c r="C77" s="110"/>
      <c r="D77" s="110"/>
      <c r="E77" s="110"/>
      <c r="F77" s="110"/>
      <c r="G77" s="110"/>
      <c r="H77" s="110"/>
      <c r="I77" s="110"/>
      <c r="J77" s="110"/>
    </row>
    <row r="78" s="18" customFormat="1" ht="15.75">
      <c r="J78" s="70" t="s">
        <v>5</v>
      </c>
    </row>
    <row r="79" spans="1:10" s="18" customFormat="1" ht="15.75">
      <c r="A79" s="111" t="s">
        <v>16</v>
      </c>
      <c r="B79" s="111" t="s">
        <v>7</v>
      </c>
      <c r="C79" s="111" t="s">
        <v>80</v>
      </c>
      <c r="D79" s="111"/>
      <c r="E79" s="111"/>
      <c r="F79" s="111"/>
      <c r="G79" s="111" t="s">
        <v>192</v>
      </c>
      <c r="H79" s="111"/>
      <c r="I79" s="111"/>
      <c r="J79" s="111"/>
    </row>
    <row r="80" spans="1:10" s="18" customFormat="1" ht="31.5" customHeight="1">
      <c r="A80" s="111"/>
      <c r="B80" s="111"/>
      <c r="C80" s="17" t="s">
        <v>8</v>
      </c>
      <c r="D80" s="17" t="s">
        <v>9</v>
      </c>
      <c r="E80" s="17" t="s">
        <v>10</v>
      </c>
      <c r="F80" s="17" t="s">
        <v>51</v>
      </c>
      <c r="G80" s="17" t="s">
        <v>8</v>
      </c>
      <c r="H80" s="17" t="s">
        <v>9</v>
      </c>
      <c r="I80" s="17" t="s">
        <v>10</v>
      </c>
      <c r="J80" s="17" t="s">
        <v>49</v>
      </c>
    </row>
    <row r="81" spans="1:10" s="18" customFormat="1" ht="15.75" customHeight="1">
      <c r="A81" s="17">
        <v>1</v>
      </c>
      <c r="B81" s="17">
        <v>2</v>
      </c>
      <c r="C81" s="17">
        <v>3</v>
      </c>
      <c r="D81" s="17">
        <v>4</v>
      </c>
      <c r="E81" s="17">
        <v>5</v>
      </c>
      <c r="F81" s="17">
        <v>6</v>
      </c>
      <c r="G81" s="17">
        <v>7</v>
      </c>
      <c r="H81" s="17">
        <v>8</v>
      </c>
      <c r="I81" s="17">
        <v>9</v>
      </c>
      <c r="J81" s="17">
        <v>10</v>
      </c>
    </row>
    <row r="82" spans="1:10" s="18" customFormat="1" ht="18" customHeight="1">
      <c r="A82" s="16">
        <v>2111</v>
      </c>
      <c r="B82" s="14" t="s">
        <v>115</v>
      </c>
      <c r="C82" s="68">
        <v>9407435</v>
      </c>
      <c r="D82" s="67"/>
      <c r="E82" s="68"/>
      <c r="F82" s="68">
        <f>C82+D82</f>
        <v>9407435</v>
      </c>
      <c r="G82" s="68">
        <v>10295479</v>
      </c>
      <c r="H82" s="67"/>
      <c r="I82" s="68"/>
      <c r="J82" s="68">
        <f>G82+H82</f>
        <v>10295479</v>
      </c>
    </row>
    <row r="83" spans="1:10" s="30" customFormat="1" ht="18" customHeight="1">
      <c r="A83" s="16">
        <v>2120</v>
      </c>
      <c r="B83" s="45" t="s">
        <v>116</v>
      </c>
      <c r="C83" s="68">
        <v>2075092</v>
      </c>
      <c r="D83" s="67"/>
      <c r="E83" s="68"/>
      <c r="F83" s="68">
        <f>C83+D83</f>
        <v>2075092</v>
      </c>
      <c r="G83" s="68">
        <v>2262874</v>
      </c>
      <c r="H83" s="67"/>
      <c r="I83" s="68"/>
      <c r="J83" s="68">
        <f aca="true" t="shared" si="5" ref="J83:J93">G83+H83</f>
        <v>2262874</v>
      </c>
    </row>
    <row r="84" spans="1:10" s="18" customFormat="1" ht="18" customHeight="1">
      <c r="A84" s="16">
        <v>2210</v>
      </c>
      <c r="B84" s="27" t="s">
        <v>117</v>
      </c>
      <c r="C84" s="68">
        <v>15000</v>
      </c>
      <c r="D84" s="67">
        <v>152765</v>
      </c>
      <c r="E84" s="68"/>
      <c r="F84" s="68">
        <f aca="true" t="shared" si="6" ref="F84:F93">C84+D84</f>
        <v>167765</v>
      </c>
      <c r="G84" s="68">
        <v>79400</v>
      </c>
      <c r="H84" s="67">
        <v>138695</v>
      </c>
      <c r="I84" s="68"/>
      <c r="J84" s="68">
        <f t="shared" si="5"/>
        <v>218095</v>
      </c>
    </row>
    <row r="85" spans="1:10" s="18" customFormat="1" ht="18" customHeight="1">
      <c r="A85" s="16">
        <v>2220</v>
      </c>
      <c r="B85" s="98" t="s">
        <v>220</v>
      </c>
      <c r="C85" s="68">
        <v>0</v>
      </c>
      <c r="D85" s="67">
        <v>14872</v>
      </c>
      <c r="E85" s="68"/>
      <c r="F85" s="68">
        <f t="shared" si="6"/>
        <v>14872</v>
      </c>
      <c r="G85" s="68">
        <v>14872</v>
      </c>
      <c r="H85" s="67"/>
      <c r="I85" s="68"/>
      <c r="J85" s="68">
        <f t="shared" si="5"/>
        <v>14872</v>
      </c>
    </row>
    <row r="86" spans="1:10" s="18" customFormat="1" ht="18" customHeight="1">
      <c r="A86" s="16">
        <v>2240</v>
      </c>
      <c r="B86" s="44" t="s">
        <v>118</v>
      </c>
      <c r="C86" s="68">
        <v>5000</v>
      </c>
      <c r="D86" s="67">
        <v>53162</v>
      </c>
      <c r="E86" s="68"/>
      <c r="F86" s="68">
        <f t="shared" si="6"/>
        <v>58162</v>
      </c>
      <c r="G86" s="68">
        <v>64954</v>
      </c>
      <c r="H86" s="67">
        <v>10657</v>
      </c>
      <c r="I86" s="68"/>
      <c r="J86" s="68">
        <f t="shared" si="5"/>
        <v>75611</v>
      </c>
    </row>
    <row r="87" spans="1:10" s="18" customFormat="1" ht="18" customHeight="1">
      <c r="A87" s="16">
        <v>2250</v>
      </c>
      <c r="B87" s="15" t="s">
        <v>96</v>
      </c>
      <c r="C87" s="68">
        <v>11362</v>
      </c>
      <c r="D87" s="67">
        <v>4082</v>
      </c>
      <c r="E87" s="68"/>
      <c r="F87" s="68">
        <f t="shared" si="6"/>
        <v>15444</v>
      </c>
      <c r="G87" s="68">
        <v>15746</v>
      </c>
      <c r="H87" s="67">
        <v>4331</v>
      </c>
      <c r="I87" s="68"/>
      <c r="J87" s="68">
        <f t="shared" si="5"/>
        <v>20077</v>
      </c>
    </row>
    <row r="88" spans="1:10" s="18" customFormat="1" ht="18" customHeight="1">
      <c r="A88" s="16">
        <v>2271</v>
      </c>
      <c r="B88" s="14" t="s">
        <v>119</v>
      </c>
      <c r="C88" s="68">
        <v>154982</v>
      </c>
      <c r="D88" s="67">
        <v>80127</v>
      </c>
      <c r="E88" s="68"/>
      <c r="F88" s="68">
        <f t="shared" si="6"/>
        <v>235109</v>
      </c>
      <c r="G88" s="68">
        <v>249450</v>
      </c>
      <c r="H88" s="67"/>
      <c r="I88" s="68"/>
      <c r="J88" s="68">
        <f t="shared" si="5"/>
        <v>249450</v>
      </c>
    </row>
    <row r="89" spans="1:10" s="18" customFormat="1" ht="18" customHeight="1">
      <c r="A89" s="16">
        <v>2272</v>
      </c>
      <c r="B89" s="15" t="s">
        <v>120</v>
      </c>
      <c r="C89" s="68">
        <v>8565</v>
      </c>
      <c r="D89" s="67"/>
      <c r="E89" s="68"/>
      <c r="F89" s="68">
        <f t="shared" si="6"/>
        <v>8565</v>
      </c>
      <c r="G89" s="68">
        <v>9088</v>
      </c>
      <c r="H89" s="67"/>
      <c r="I89" s="68"/>
      <c r="J89" s="68">
        <f t="shared" si="5"/>
        <v>9088</v>
      </c>
    </row>
    <row r="90" spans="1:10" s="18" customFormat="1" ht="18" customHeight="1">
      <c r="A90" s="16">
        <v>2273</v>
      </c>
      <c r="B90" s="45" t="s">
        <v>97</v>
      </c>
      <c r="C90" s="68">
        <v>22703</v>
      </c>
      <c r="D90" s="67"/>
      <c r="E90" s="68"/>
      <c r="F90" s="68">
        <f t="shared" si="6"/>
        <v>22703</v>
      </c>
      <c r="G90" s="73">
        <v>24084</v>
      </c>
      <c r="H90" s="67"/>
      <c r="I90" s="68"/>
      <c r="J90" s="73">
        <f t="shared" si="5"/>
        <v>24084</v>
      </c>
    </row>
    <row r="91" spans="1:10" s="18" customFormat="1" ht="18" customHeight="1">
      <c r="A91" s="16">
        <v>2275</v>
      </c>
      <c r="B91" s="45" t="s">
        <v>112</v>
      </c>
      <c r="C91" s="68">
        <v>7707</v>
      </c>
      <c r="D91" s="67"/>
      <c r="E91" s="68"/>
      <c r="F91" s="68">
        <f t="shared" si="6"/>
        <v>7707</v>
      </c>
      <c r="G91" s="73">
        <v>7707</v>
      </c>
      <c r="H91" s="67"/>
      <c r="I91" s="68"/>
      <c r="J91" s="73">
        <f t="shared" si="5"/>
        <v>7707</v>
      </c>
    </row>
    <row r="92" spans="1:10" s="18" customFormat="1" ht="37.5" customHeight="1">
      <c r="A92" s="16">
        <v>2282</v>
      </c>
      <c r="B92" s="35" t="s">
        <v>130</v>
      </c>
      <c r="C92" s="68"/>
      <c r="D92" s="67">
        <v>4550</v>
      </c>
      <c r="E92" s="68"/>
      <c r="F92" s="68">
        <f t="shared" si="6"/>
        <v>4550</v>
      </c>
      <c r="G92" s="73"/>
      <c r="H92" s="67">
        <v>5915</v>
      </c>
      <c r="I92" s="68"/>
      <c r="J92" s="73">
        <f t="shared" si="5"/>
        <v>5915</v>
      </c>
    </row>
    <row r="93" spans="1:10" s="18" customFormat="1" ht="18" customHeight="1">
      <c r="A93" s="16">
        <v>3110</v>
      </c>
      <c r="B93" s="14" t="s">
        <v>113</v>
      </c>
      <c r="C93" s="68"/>
      <c r="D93" s="68">
        <v>249990</v>
      </c>
      <c r="E93" s="68"/>
      <c r="F93" s="68">
        <f t="shared" si="6"/>
        <v>249990</v>
      </c>
      <c r="G93" s="68"/>
      <c r="H93" s="67">
        <v>434082</v>
      </c>
      <c r="I93" s="68"/>
      <c r="J93" s="68">
        <f t="shared" si="5"/>
        <v>434082</v>
      </c>
    </row>
    <row r="94" spans="1:10" s="30" customFormat="1" ht="18" customHeight="1">
      <c r="A94" s="16"/>
      <c r="B94" s="16" t="s">
        <v>14</v>
      </c>
      <c r="C94" s="68">
        <f>SUM(C82:C93)</f>
        <v>11707846</v>
      </c>
      <c r="D94" s="67">
        <f>SUM(D82:D93)</f>
        <v>559548</v>
      </c>
      <c r="E94" s="68"/>
      <c r="F94" s="68">
        <f>SUM(F82:F93)</f>
        <v>12267394</v>
      </c>
      <c r="G94" s="68">
        <f>SUM(G82:G93)</f>
        <v>13023654</v>
      </c>
      <c r="H94" s="67">
        <f>SUM(H82:H93)</f>
        <v>593680</v>
      </c>
      <c r="I94" s="68"/>
      <c r="J94" s="68">
        <f>SUM(J82:J93)</f>
        <v>13617334</v>
      </c>
    </row>
    <row r="95" s="18" customFormat="1" ht="15.75">
      <c r="D95" s="99"/>
    </row>
    <row r="96" spans="1:10" s="18" customFormat="1" ht="15.75">
      <c r="A96" s="110" t="s">
        <v>193</v>
      </c>
      <c r="B96" s="110"/>
      <c r="C96" s="110"/>
      <c r="D96" s="110"/>
      <c r="E96" s="110"/>
      <c r="F96" s="110"/>
      <c r="G96" s="110"/>
      <c r="H96" s="110"/>
      <c r="I96" s="110"/>
      <c r="J96" s="110"/>
    </row>
    <row r="97" s="18" customFormat="1" ht="15.75">
      <c r="J97" s="69" t="s">
        <v>5</v>
      </c>
    </row>
    <row r="98" spans="1:10" s="18" customFormat="1" ht="15.75">
      <c r="A98" s="111" t="s">
        <v>17</v>
      </c>
      <c r="B98" s="111" t="s">
        <v>7</v>
      </c>
      <c r="C98" s="111" t="s">
        <v>80</v>
      </c>
      <c r="D98" s="111"/>
      <c r="E98" s="111"/>
      <c r="F98" s="111"/>
      <c r="G98" s="111" t="s">
        <v>192</v>
      </c>
      <c r="H98" s="111"/>
      <c r="I98" s="111"/>
      <c r="J98" s="111"/>
    </row>
    <row r="99" spans="1:10" s="18" customFormat="1" ht="47.25">
      <c r="A99" s="111"/>
      <c r="B99" s="111"/>
      <c r="C99" s="17" t="s">
        <v>8</v>
      </c>
      <c r="D99" s="17" t="s">
        <v>9</v>
      </c>
      <c r="E99" s="17" t="s">
        <v>10</v>
      </c>
      <c r="F99" s="17" t="s">
        <v>51</v>
      </c>
      <c r="G99" s="17" t="s">
        <v>8</v>
      </c>
      <c r="H99" s="17" t="s">
        <v>9</v>
      </c>
      <c r="I99" s="17" t="s">
        <v>10</v>
      </c>
      <c r="J99" s="17" t="s">
        <v>49</v>
      </c>
    </row>
    <row r="100" spans="1:10" s="18" customFormat="1" ht="17.25" customHeight="1">
      <c r="A100" s="17">
        <v>1</v>
      </c>
      <c r="B100" s="17">
        <v>2</v>
      </c>
      <c r="C100" s="17">
        <v>3</v>
      </c>
      <c r="D100" s="17">
        <v>4</v>
      </c>
      <c r="E100" s="17">
        <v>5</v>
      </c>
      <c r="F100" s="17">
        <v>6</v>
      </c>
      <c r="G100" s="17">
        <v>7</v>
      </c>
      <c r="H100" s="17">
        <v>8</v>
      </c>
      <c r="I100" s="17">
        <v>9</v>
      </c>
      <c r="J100" s="17">
        <v>10</v>
      </c>
    </row>
    <row r="101" spans="1:10" s="18" customFormat="1" ht="15.75">
      <c r="A101" s="17" t="s">
        <v>11</v>
      </c>
      <c r="B101" s="17" t="s">
        <v>11</v>
      </c>
      <c r="C101" s="17" t="s">
        <v>11</v>
      </c>
      <c r="D101" s="17" t="s">
        <v>11</v>
      </c>
      <c r="E101" s="17" t="s">
        <v>11</v>
      </c>
      <c r="F101" s="17" t="s">
        <v>11</v>
      </c>
      <c r="G101" s="17" t="s">
        <v>11</v>
      </c>
      <c r="H101" s="17" t="s">
        <v>11</v>
      </c>
      <c r="I101" s="17" t="s">
        <v>11</v>
      </c>
      <c r="J101" s="17" t="s">
        <v>11</v>
      </c>
    </row>
    <row r="102" spans="1:10" s="18" customFormat="1" ht="15.75">
      <c r="A102" s="17" t="s">
        <v>11</v>
      </c>
      <c r="B102" s="17" t="s">
        <v>14</v>
      </c>
      <c r="C102" s="17" t="s">
        <v>11</v>
      </c>
      <c r="D102" s="17" t="s">
        <v>11</v>
      </c>
      <c r="E102" s="17" t="s">
        <v>11</v>
      </c>
      <c r="F102" s="17" t="s">
        <v>11</v>
      </c>
      <c r="G102" s="17" t="s">
        <v>11</v>
      </c>
      <c r="H102" s="17" t="s">
        <v>11</v>
      </c>
      <c r="I102" s="17" t="s">
        <v>11</v>
      </c>
      <c r="J102" s="17" t="s">
        <v>11</v>
      </c>
    </row>
    <row r="103" s="18" customFormat="1" ht="15.75"/>
    <row r="104" spans="1:14" s="18" customFormat="1" ht="15.75">
      <c r="A104" s="119" t="s">
        <v>18</v>
      </c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</row>
    <row r="105" spans="1:14" s="18" customFormat="1" ht="15.75">
      <c r="A105" s="119" t="s">
        <v>194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</row>
    <row r="106" s="18" customFormat="1" ht="15.75">
      <c r="N106" s="18" t="s">
        <v>5</v>
      </c>
    </row>
    <row r="107" spans="1:14" s="18" customFormat="1" ht="15.75">
      <c r="A107" s="111" t="s">
        <v>19</v>
      </c>
      <c r="B107" s="111" t="s">
        <v>20</v>
      </c>
      <c r="C107" s="111" t="s">
        <v>195</v>
      </c>
      <c r="D107" s="111"/>
      <c r="E107" s="111"/>
      <c r="F107" s="111"/>
      <c r="G107" s="111" t="s">
        <v>196</v>
      </c>
      <c r="H107" s="111"/>
      <c r="I107" s="111"/>
      <c r="J107" s="111"/>
      <c r="K107" s="111" t="s">
        <v>197</v>
      </c>
      <c r="L107" s="111"/>
      <c r="M107" s="111"/>
      <c r="N107" s="111"/>
    </row>
    <row r="108" spans="1:14" s="18" customFormat="1" ht="66" customHeight="1">
      <c r="A108" s="111"/>
      <c r="B108" s="111"/>
      <c r="C108" s="17" t="s">
        <v>8</v>
      </c>
      <c r="D108" s="17" t="s">
        <v>9</v>
      </c>
      <c r="E108" s="17" t="s">
        <v>10</v>
      </c>
      <c r="F108" s="17" t="s">
        <v>51</v>
      </c>
      <c r="G108" s="17" t="s">
        <v>8</v>
      </c>
      <c r="H108" s="17" t="s">
        <v>9</v>
      </c>
      <c r="I108" s="17" t="s">
        <v>10</v>
      </c>
      <c r="J108" s="17" t="s">
        <v>49</v>
      </c>
      <c r="K108" s="17" t="s">
        <v>8</v>
      </c>
      <c r="L108" s="17" t="s">
        <v>9</v>
      </c>
      <c r="M108" s="17" t="s">
        <v>10</v>
      </c>
      <c r="N108" s="17" t="s">
        <v>50</v>
      </c>
    </row>
    <row r="109" spans="1:14" s="18" customFormat="1" ht="19.5" customHeight="1">
      <c r="A109" s="17">
        <v>1</v>
      </c>
      <c r="B109" s="17">
        <v>2</v>
      </c>
      <c r="C109" s="17">
        <v>3</v>
      </c>
      <c r="D109" s="17">
        <v>4</v>
      </c>
      <c r="E109" s="17">
        <v>5</v>
      </c>
      <c r="F109" s="17">
        <v>6</v>
      </c>
      <c r="G109" s="17">
        <v>7</v>
      </c>
      <c r="H109" s="17">
        <v>8</v>
      </c>
      <c r="I109" s="17">
        <v>9</v>
      </c>
      <c r="J109" s="17">
        <v>10</v>
      </c>
      <c r="K109" s="17">
        <v>11</v>
      </c>
      <c r="L109" s="17">
        <v>12</v>
      </c>
      <c r="M109" s="17">
        <v>13</v>
      </c>
      <c r="N109" s="17">
        <v>14</v>
      </c>
    </row>
    <row r="110" spans="1:14" s="18" customFormat="1" ht="66.75" customHeight="1">
      <c r="A110" s="24"/>
      <c r="B110" s="25" t="s">
        <v>173</v>
      </c>
      <c r="C110" s="67">
        <f>C67</f>
        <v>6444692.930000002</v>
      </c>
      <c r="D110" s="67">
        <f>D67</f>
        <v>674099.23</v>
      </c>
      <c r="E110" s="67"/>
      <c r="F110" s="67">
        <f>C110+D110</f>
        <v>7118792.160000002</v>
      </c>
      <c r="G110" s="67">
        <f>G67</f>
        <v>7471605</v>
      </c>
      <c r="H110" s="67">
        <f>H67</f>
        <v>587208.94</v>
      </c>
      <c r="I110" s="67"/>
      <c r="J110" s="67">
        <f>G110+H110</f>
        <v>8058813.9399999995</v>
      </c>
      <c r="K110" s="67">
        <f>K67</f>
        <v>9790006</v>
      </c>
      <c r="L110" s="67">
        <f>L67</f>
        <v>518100</v>
      </c>
      <c r="M110" s="67" t="s">
        <v>11</v>
      </c>
      <c r="N110" s="67">
        <f>K110+L110</f>
        <v>10308106</v>
      </c>
    </row>
    <row r="111" spans="1:14" s="18" customFormat="1" ht="15.75">
      <c r="A111" s="22" t="s">
        <v>11</v>
      </c>
      <c r="B111" s="17" t="s">
        <v>14</v>
      </c>
      <c r="C111" s="67">
        <f>C110</f>
        <v>6444692.930000002</v>
      </c>
      <c r="D111" s="67">
        <f aca="true" t="shared" si="7" ref="D111:N111">D110</f>
        <v>674099.23</v>
      </c>
      <c r="E111" s="67">
        <f t="shared" si="7"/>
        <v>0</v>
      </c>
      <c r="F111" s="67">
        <f t="shared" si="7"/>
        <v>7118792.160000002</v>
      </c>
      <c r="G111" s="67">
        <f t="shared" si="7"/>
        <v>7471605</v>
      </c>
      <c r="H111" s="67">
        <f t="shared" si="7"/>
        <v>587208.94</v>
      </c>
      <c r="I111" s="67"/>
      <c r="J111" s="67">
        <f t="shared" si="7"/>
        <v>8058813.9399999995</v>
      </c>
      <c r="K111" s="67">
        <f t="shared" si="7"/>
        <v>9790006</v>
      </c>
      <c r="L111" s="67">
        <f t="shared" si="7"/>
        <v>518100</v>
      </c>
      <c r="M111" s="67" t="str">
        <f t="shared" si="7"/>
        <v> </v>
      </c>
      <c r="N111" s="67">
        <f t="shared" si="7"/>
        <v>10308106</v>
      </c>
    </row>
    <row r="112" s="18" customFormat="1" ht="15.75"/>
    <row r="113" spans="1:10" s="18" customFormat="1" ht="15.75">
      <c r="A113" s="110" t="s">
        <v>198</v>
      </c>
      <c r="B113" s="110"/>
      <c r="C113" s="110"/>
      <c r="D113" s="110"/>
      <c r="E113" s="110"/>
      <c r="F113" s="110"/>
      <c r="G113" s="110"/>
      <c r="H113" s="110"/>
      <c r="I113" s="110"/>
      <c r="J113" s="110"/>
    </row>
    <row r="114" s="18" customFormat="1" ht="14.25" customHeight="1">
      <c r="J114" s="18" t="s">
        <v>5</v>
      </c>
    </row>
    <row r="115" spans="1:16" s="18" customFormat="1" ht="15.75">
      <c r="A115" s="111" t="s">
        <v>52</v>
      </c>
      <c r="B115" s="111" t="s">
        <v>20</v>
      </c>
      <c r="C115" s="111" t="s">
        <v>80</v>
      </c>
      <c r="D115" s="111"/>
      <c r="E115" s="111"/>
      <c r="F115" s="111"/>
      <c r="G115" s="111" t="s">
        <v>199</v>
      </c>
      <c r="H115" s="111"/>
      <c r="I115" s="111"/>
      <c r="J115" s="111"/>
      <c r="P115" s="18" t="s">
        <v>95</v>
      </c>
    </row>
    <row r="116" spans="1:10" s="18" customFormat="1" ht="47.25">
      <c r="A116" s="111"/>
      <c r="B116" s="111"/>
      <c r="C116" s="17" t="s">
        <v>8</v>
      </c>
      <c r="D116" s="17" t="s">
        <v>9</v>
      </c>
      <c r="E116" s="17" t="s">
        <v>10</v>
      </c>
      <c r="F116" s="17" t="s">
        <v>51</v>
      </c>
      <c r="G116" s="17" t="s">
        <v>8</v>
      </c>
      <c r="H116" s="17" t="s">
        <v>9</v>
      </c>
      <c r="I116" s="17" t="s">
        <v>10</v>
      </c>
      <c r="J116" s="17" t="s">
        <v>49</v>
      </c>
    </row>
    <row r="117" spans="1:10" s="18" customFormat="1" ht="12.75" customHeight="1">
      <c r="A117" s="17">
        <v>1</v>
      </c>
      <c r="B117" s="17">
        <v>2</v>
      </c>
      <c r="C117" s="17">
        <v>3</v>
      </c>
      <c r="D117" s="17">
        <v>4</v>
      </c>
      <c r="E117" s="17">
        <v>5</v>
      </c>
      <c r="F117" s="17">
        <v>6</v>
      </c>
      <c r="G117" s="17">
        <v>7</v>
      </c>
      <c r="H117" s="17">
        <v>8</v>
      </c>
      <c r="I117" s="17">
        <v>9</v>
      </c>
      <c r="J117" s="17">
        <v>10</v>
      </c>
    </row>
    <row r="118" spans="1:10" s="18" customFormat="1" ht="62.25" customHeight="1">
      <c r="A118" s="24"/>
      <c r="B118" s="25" t="s">
        <v>173</v>
      </c>
      <c r="C118" s="67">
        <f>C94</f>
        <v>11707846</v>
      </c>
      <c r="D118" s="67">
        <v>559548</v>
      </c>
      <c r="E118" s="67"/>
      <c r="F118" s="67">
        <f>C118+D118</f>
        <v>12267394</v>
      </c>
      <c r="G118" s="67">
        <f>G94</f>
        <v>13023654</v>
      </c>
      <c r="H118" s="67">
        <v>593680</v>
      </c>
      <c r="I118" s="67"/>
      <c r="J118" s="67">
        <f>G118+H118</f>
        <v>13617334</v>
      </c>
    </row>
    <row r="119" spans="1:10" s="18" customFormat="1" ht="15.75">
      <c r="A119" s="22" t="s">
        <v>11</v>
      </c>
      <c r="B119" s="17" t="s">
        <v>14</v>
      </c>
      <c r="C119" s="75">
        <f>C118</f>
        <v>11707846</v>
      </c>
      <c r="D119" s="75">
        <f aca="true" t="shared" si="8" ref="D119:J119">D118</f>
        <v>559548</v>
      </c>
      <c r="E119" s="75">
        <f t="shared" si="8"/>
        <v>0</v>
      </c>
      <c r="F119" s="75">
        <f t="shared" si="8"/>
        <v>12267394</v>
      </c>
      <c r="G119" s="75">
        <f t="shared" si="8"/>
        <v>13023654</v>
      </c>
      <c r="H119" s="75">
        <f t="shared" si="8"/>
        <v>593680</v>
      </c>
      <c r="I119" s="75">
        <f t="shared" si="8"/>
        <v>0</v>
      </c>
      <c r="J119" s="75">
        <f t="shared" si="8"/>
        <v>13617334</v>
      </c>
    </row>
    <row r="120" s="18" customFormat="1" ht="17.25" customHeight="1"/>
    <row r="121" spans="1:13" s="18" customFormat="1" ht="15.75">
      <c r="A121" s="119" t="s">
        <v>68</v>
      </c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</row>
    <row r="122" spans="1:13" s="18" customFormat="1" ht="15.75">
      <c r="A122" s="119" t="s">
        <v>200</v>
      </c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</row>
    <row r="123" s="18" customFormat="1" ht="15.75">
      <c r="A123" s="21"/>
    </row>
    <row r="124" s="18" customFormat="1" ht="9.75" customHeight="1">
      <c r="M124" s="21" t="s">
        <v>5</v>
      </c>
    </row>
    <row r="125" spans="1:13" s="18" customFormat="1" ht="15.75">
      <c r="A125" s="111" t="s">
        <v>19</v>
      </c>
      <c r="B125" s="111" t="s">
        <v>21</v>
      </c>
      <c r="C125" s="111" t="s">
        <v>22</v>
      </c>
      <c r="D125" s="111" t="s">
        <v>23</v>
      </c>
      <c r="E125" s="111" t="s">
        <v>195</v>
      </c>
      <c r="F125" s="111"/>
      <c r="G125" s="111"/>
      <c r="H125" s="111" t="s">
        <v>196</v>
      </c>
      <c r="I125" s="111"/>
      <c r="J125" s="111"/>
      <c r="K125" s="111" t="s">
        <v>188</v>
      </c>
      <c r="L125" s="111"/>
      <c r="M125" s="111"/>
    </row>
    <row r="126" spans="1:13" s="18" customFormat="1" ht="31.5">
      <c r="A126" s="111"/>
      <c r="B126" s="111"/>
      <c r="C126" s="111"/>
      <c r="D126" s="111"/>
      <c r="E126" s="17" t="s">
        <v>8</v>
      </c>
      <c r="F126" s="17" t="s">
        <v>9</v>
      </c>
      <c r="G126" s="17" t="s">
        <v>53</v>
      </c>
      <c r="H126" s="17" t="s">
        <v>8</v>
      </c>
      <c r="I126" s="17" t="s">
        <v>9</v>
      </c>
      <c r="J126" s="17" t="s">
        <v>54</v>
      </c>
      <c r="K126" s="17" t="s">
        <v>8</v>
      </c>
      <c r="L126" s="17" t="s">
        <v>9</v>
      </c>
      <c r="M126" s="17" t="s">
        <v>50</v>
      </c>
    </row>
    <row r="127" spans="1:13" s="18" customFormat="1" ht="15.75">
      <c r="A127" s="17">
        <v>1</v>
      </c>
      <c r="B127" s="17">
        <v>2</v>
      </c>
      <c r="C127" s="17">
        <v>3</v>
      </c>
      <c r="D127" s="17">
        <v>4</v>
      </c>
      <c r="E127" s="17">
        <v>5</v>
      </c>
      <c r="F127" s="17">
        <v>6</v>
      </c>
      <c r="G127" s="17">
        <v>7</v>
      </c>
      <c r="H127" s="17">
        <v>8</v>
      </c>
      <c r="I127" s="17">
        <v>9</v>
      </c>
      <c r="J127" s="17">
        <v>10</v>
      </c>
      <c r="K127" s="17">
        <v>11</v>
      </c>
      <c r="L127" s="17">
        <v>12</v>
      </c>
      <c r="M127" s="17">
        <v>13</v>
      </c>
    </row>
    <row r="128" spans="1:13" s="18" customFormat="1" ht="15.75">
      <c r="A128" s="17" t="s">
        <v>11</v>
      </c>
      <c r="B128" s="26" t="s">
        <v>24</v>
      </c>
      <c r="C128" s="27"/>
      <c r="D128" s="27"/>
      <c r="E128" s="17" t="s">
        <v>11</v>
      </c>
      <c r="F128" s="17" t="s">
        <v>11</v>
      </c>
      <c r="G128" s="17" t="s">
        <v>11</v>
      </c>
      <c r="H128" s="17" t="s">
        <v>11</v>
      </c>
      <c r="I128" s="17" t="s">
        <v>11</v>
      </c>
      <c r="J128" s="17" t="s">
        <v>11</v>
      </c>
      <c r="K128" s="17" t="s">
        <v>11</v>
      </c>
      <c r="L128" s="17" t="s">
        <v>11</v>
      </c>
      <c r="M128" s="17" t="s">
        <v>11</v>
      </c>
    </row>
    <row r="129" spans="1:13" s="18" customFormat="1" ht="15.75">
      <c r="A129" s="17"/>
      <c r="B129" s="63" t="s">
        <v>149</v>
      </c>
      <c r="C129" s="28" t="s">
        <v>121</v>
      </c>
      <c r="D129" s="28" t="s">
        <v>122</v>
      </c>
      <c r="E129" s="16">
        <v>1</v>
      </c>
      <c r="F129" s="16"/>
      <c r="G129" s="16">
        <v>1</v>
      </c>
      <c r="H129" s="16">
        <v>1</v>
      </c>
      <c r="I129" s="16"/>
      <c r="J129" s="16">
        <v>1</v>
      </c>
      <c r="K129" s="16">
        <v>1</v>
      </c>
      <c r="L129" s="16"/>
      <c r="M129" s="16">
        <v>1</v>
      </c>
    </row>
    <row r="130" spans="1:13" s="18" customFormat="1" ht="16.5" customHeight="1">
      <c r="A130" s="17"/>
      <c r="B130" s="63" t="s">
        <v>150</v>
      </c>
      <c r="C130" s="16"/>
      <c r="D130" s="28" t="s">
        <v>135</v>
      </c>
      <c r="E130" s="16">
        <v>1</v>
      </c>
      <c r="F130" s="16"/>
      <c r="G130" s="16">
        <v>1</v>
      </c>
      <c r="H130" s="16">
        <v>1</v>
      </c>
      <c r="I130" s="16"/>
      <c r="J130" s="16">
        <v>1</v>
      </c>
      <c r="K130" s="16">
        <v>1</v>
      </c>
      <c r="L130" s="16"/>
      <c r="M130" s="16">
        <v>1</v>
      </c>
    </row>
    <row r="131" spans="1:13" s="18" customFormat="1" ht="30" customHeight="1">
      <c r="A131" s="17"/>
      <c r="B131" s="63" t="s">
        <v>151</v>
      </c>
      <c r="C131" s="16" t="s">
        <v>121</v>
      </c>
      <c r="D131" s="16" t="s">
        <v>123</v>
      </c>
      <c r="E131" s="16">
        <v>73.16</v>
      </c>
      <c r="F131" s="16">
        <v>0.56</v>
      </c>
      <c r="G131" s="16">
        <f>E131+F131</f>
        <v>73.72</v>
      </c>
      <c r="H131" s="16">
        <v>70.55</v>
      </c>
      <c r="I131" s="16">
        <v>3.17</v>
      </c>
      <c r="J131" s="16">
        <f>H131+I131</f>
        <v>73.72</v>
      </c>
      <c r="K131" s="16">
        <v>69.82</v>
      </c>
      <c r="L131" s="16">
        <v>1.5</v>
      </c>
      <c r="M131" s="16">
        <f>K131+L131</f>
        <v>71.32</v>
      </c>
    </row>
    <row r="132" spans="1:13" s="18" customFormat="1" ht="33.75" customHeight="1">
      <c r="A132" s="17" t="s">
        <v>11</v>
      </c>
      <c r="B132" s="63" t="s">
        <v>152</v>
      </c>
      <c r="C132" s="16" t="s">
        <v>121</v>
      </c>
      <c r="D132" s="16" t="s">
        <v>123</v>
      </c>
      <c r="E132" s="16">
        <v>3.34</v>
      </c>
      <c r="F132" s="16"/>
      <c r="G132" s="16">
        <v>3.34</v>
      </c>
      <c r="H132" s="16">
        <v>3.34</v>
      </c>
      <c r="I132" s="16"/>
      <c r="J132" s="16">
        <v>3.34</v>
      </c>
      <c r="K132" s="16">
        <v>2</v>
      </c>
      <c r="L132" s="16"/>
      <c r="M132" s="16">
        <f>K132</f>
        <v>2</v>
      </c>
    </row>
    <row r="133" spans="1:13" s="18" customFormat="1" ht="29.25" customHeight="1">
      <c r="A133" s="17"/>
      <c r="B133" s="63" t="s">
        <v>180</v>
      </c>
      <c r="C133" s="16"/>
      <c r="D133" s="16" t="s">
        <v>123</v>
      </c>
      <c r="E133" s="16">
        <v>3.5</v>
      </c>
      <c r="F133" s="16"/>
      <c r="G133" s="16">
        <f>E133</f>
        <v>3.5</v>
      </c>
      <c r="H133" s="16">
        <v>3.5</v>
      </c>
      <c r="I133" s="16"/>
      <c r="J133" s="16">
        <v>3.5</v>
      </c>
      <c r="K133" s="16">
        <v>3.5</v>
      </c>
      <c r="L133" s="16"/>
      <c r="M133" s="16">
        <v>3.5</v>
      </c>
    </row>
    <row r="134" spans="1:13" s="18" customFormat="1" ht="31.5" customHeight="1">
      <c r="A134" s="17" t="s">
        <v>11</v>
      </c>
      <c r="B134" s="63" t="s">
        <v>153</v>
      </c>
      <c r="C134" s="28" t="s">
        <v>121</v>
      </c>
      <c r="D134" s="28" t="s">
        <v>136</v>
      </c>
      <c r="E134" s="16">
        <v>59.82</v>
      </c>
      <c r="F134" s="16">
        <v>0.56</v>
      </c>
      <c r="G134" s="16">
        <f>E134+F134</f>
        <v>60.38</v>
      </c>
      <c r="H134" s="16">
        <v>57.21</v>
      </c>
      <c r="I134" s="16">
        <v>3.17</v>
      </c>
      <c r="J134" s="16">
        <f>H134+I134</f>
        <v>60.38</v>
      </c>
      <c r="K134" s="16">
        <v>57.82</v>
      </c>
      <c r="L134" s="16">
        <v>1.5</v>
      </c>
      <c r="M134" s="16">
        <f>K134+L134</f>
        <v>59.32</v>
      </c>
    </row>
    <row r="135" spans="1:13" s="18" customFormat="1" ht="31.5">
      <c r="A135" s="17"/>
      <c r="B135" s="63" t="s">
        <v>154</v>
      </c>
      <c r="C135" s="28" t="s">
        <v>121</v>
      </c>
      <c r="D135" s="28" t="s">
        <v>123</v>
      </c>
      <c r="E135" s="16">
        <v>6.5</v>
      </c>
      <c r="F135" s="16"/>
      <c r="G135" s="16">
        <v>6.5</v>
      </c>
      <c r="H135" s="16">
        <v>6.5</v>
      </c>
      <c r="I135" s="16"/>
      <c r="J135" s="16">
        <v>6.5</v>
      </c>
      <c r="K135" s="16">
        <v>6.5</v>
      </c>
      <c r="L135" s="16"/>
      <c r="M135" s="16">
        <v>6.5</v>
      </c>
    </row>
    <row r="136" spans="1:13" s="18" customFormat="1" ht="47.25">
      <c r="A136" s="17" t="s">
        <v>11</v>
      </c>
      <c r="B136" s="63" t="s">
        <v>155</v>
      </c>
      <c r="C136" s="16" t="s">
        <v>121</v>
      </c>
      <c r="D136" s="16" t="s">
        <v>142</v>
      </c>
      <c r="E136" s="17">
        <v>3</v>
      </c>
      <c r="F136" s="17"/>
      <c r="G136" s="17">
        <v>3</v>
      </c>
      <c r="H136" s="16">
        <v>3</v>
      </c>
      <c r="I136" s="16"/>
      <c r="J136" s="16">
        <v>3</v>
      </c>
      <c r="K136" s="16">
        <v>3</v>
      </c>
      <c r="L136" s="16"/>
      <c r="M136" s="16">
        <v>3</v>
      </c>
    </row>
    <row r="137" spans="1:13" s="18" customFormat="1" ht="31.5">
      <c r="A137" s="17"/>
      <c r="B137" s="63" t="s">
        <v>156</v>
      </c>
      <c r="C137" s="28" t="s">
        <v>121</v>
      </c>
      <c r="D137" s="28" t="s">
        <v>137</v>
      </c>
      <c r="E137" s="16">
        <v>42</v>
      </c>
      <c r="F137" s="16"/>
      <c r="G137" s="16">
        <v>42</v>
      </c>
      <c r="H137" s="16">
        <v>42</v>
      </c>
      <c r="I137" s="16"/>
      <c r="J137" s="16">
        <v>42</v>
      </c>
      <c r="K137" s="16">
        <v>42</v>
      </c>
      <c r="L137" s="16"/>
      <c r="M137" s="16">
        <v>42</v>
      </c>
    </row>
    <row r="138" spans="1:13" s="18" customFormat="1" ht="31.5">
      <c r="A138" s="17"/>
      <c r="B138" s="63" t="s">
        <v>157</v>
      </c>
      <c r="C138" s="28" t="s">
        <v>104</v>
      </c>
      <c r="D138" s="16" t="s">
        <v>102</v>
      </c>
      <c r="E138" s="16">
        <v>6444693</v>
      </c>
      <c r="F138" s="16">
        <v>674099</v>
      </c>
      <c r="G138" s="16">
        <f>E138+F138</f>
        <v>7118792</v>
      </c>
      <c r="H138" s="74">
        <f>G110</f>
        <v>7471605</v>
      </c>
      <c r="I138" s="74">
        <v>586610</v>
      </c>
      <c r="J138" s="74">
        <f>H138+I138</f>
        <v>8058215</v>
      </c>
      <c r="K138" s="74">
        <f>K111</f>
        <v>9790006</v>
      </c>
      <c r="L138" s="74">
        <f>L111</f>
        <v>518100</v>
      </c>
      <c r="M138" s="74">
        <f>K138+L138</f>
        <v>10308106</v>
      </c>
    </row>
    <row r="139" spans="1:13" s="18" customFormat="1" ht="47.25">
      <c r="A139" s="17"/>
      <c r="B139" s="63" t="s">
        <v>158</v>
      </c>
      <c r="C139" s="28" t="s">
        <v>104</v>
      </c>
      <c r="D139" s="28" t="s">
        <v>138</v>
      </c>
      <c r="E139" s="16"/>
      <c r="F139" s="16">
        <v>490545</v>
      </c>
      <c r="G139" s="16">
        <f>F139</f>
        <v>490545</v>
      </c>
      <c r="H139" s="16"/>
      <c r="I139" s="16">
        <v>540170</v>
      </c>
      <c r="J139" s="16">
        <f>I139</f>
        <v>540170</v>
      </c>
      <c r="K139" s="16"/>
      <c r="L139" s="16">
        <v>515940</v>
      </c>
      <c r="M139" s="16">
        <f>L139</f>
        <v>515940</v>
      </c>
    </row>
    <row r="140" spans="1:13" s="30" customFormat="1" ht="15.75" customHeight="1">
      <c r="A140" s="47"/>
      <c r="B140" s="48" t="str">
        <f>'[2]ДОДАТОК 2 Ф-2 п.8'!B31</f>
        <v>продукту</v>
      </c>
      <c r="C140" s="49"/>
      <c r="D140" s="49"/>
      <c r="E140" s="50"/>
      <c r="F140" s="51"/>
      <c r="G140" s="51"/>
      <c r="H140" s="50"/>
      <c r="I140" s="50"/>
      <c r="J140" s="50"/>
      <c r="K140" s="52"/>
      <c r="L140" s="53"/>
      <c r="M140" s="53"/>
    </row>
    <row r="141" spans="1:13" s="18" customFormat="1" ht="45.75" customHeight="1">
      <c r="A141" s="17" t="s">
        <v>11</v>
      </c>
      <c r="B141" s="63" t="s">
        <v>159</v>
      </c>
      <c r="C141" s="28" t="s">
        <v>103</v>
      </c>
      <c r="D141" s="28" t="s">
        <v>138</v>
      </c>
      <c r="E141" s="37">
        <v>551</v>
      </c>
      <c r="F141" s="54"/>
      <c r="G141" s="55">
        <f>E141</f>
        <v>551</v>
      </c>
      <c r="H141" s="55">
        <v>551</v>
      </c>
      <c r="I141" s="55">
        <v>0</v>
      </c>
      <c r="J141" s="55">
        <f>H141</f>
        <v>551</v>
      </c>
      <c r="K141" s="106">
        <v>498</v>
      </c>
      <c r="L141" s="56"/>
      <c r="M141" s="106">
        <f>K141</f>
        <v>498</v>
      </c>
    </row>
    <row r="142" spans="1:13" s="18" customFormat="1" ht="42.75" customHeight="1">
      <c r="A142" s="17"/>
      <c r="B142" s="63" t="s">
        <v>160</v>
      </c>
      <c r="C142" s="28" t="s">
        <v>103</v>
      </c>
      <c r="D142" s="28" t="s">
        <v>99</v>
      </c>
      <c r="E142" s="37">
        <v>160</v>
      </c>
      <c r="F142" s="37"/>
      <c r="G142" s="37">
        <f>E142</f>
        <v>160</v>
      </c>
      <c r="H142" s="37">
        <v>160</v>
      </c>
      <c r="I142" s="37"/>
      <c r="J142" s="37">
        <f>H142</f>
        <v>160</v>
      </c>
      <c r="K142" s="108">
        <v>130</v>
      </c>
      <c r="L142" s="57"/>
      <c r="M142" s="38">
        <f>K142</f>
        <v>130</v>
      </c>
    </row>
    <row r="143" spans="1:18" s="18" customFormat="1" ht="31.5">
      <c r="A143" s="17"/>
      <c r="B143" s="65" t="s">
        <v>163</v>
      </c>
      <c r="C143" s="16" t="s">
        <v>98</v>
      </c>
      <c r="D143" s="16" t="s">
        <v>140</v>
      </c>
      <c r="E143" s="76">
        <v>102486</v>
      </c>
      <c r="F143" s="76"/>
      <c r="G143" s="76">
        <f>E143</f>
        <v>102486</v>
      </c>
      <c r="H143" s="76">
        <v>102486</v>
      </c>
      <c r="I143" s="76"/>
      <c r="J143" s="76">
        <f>H143</f>
        <v>102486</v>
      </c>
      <c r="K143" s="76">
        <v>102486</v>
      </c>
      <c r="L143" s="76"/>
      <c r="M143" s="76">
        <v>102486</v>
      </c>
      <c r="R143" s="107"/>
    </row>
    <row r="144" spans="1:13" s="18" customFormat="1" ht="15.75">
      <c r="A144" s="17"/>
      <c r="B144" s="29" t="s">
        <v>131</v>
      </c>
      <c r="C144" s="37"/>
      <c r="D144" s="16"/>
      <c r="E144" s="17"/>
      <c r="F144" s="17"/>
      <c r="G144" s="17"/>
      <c r="H144" s="37"/>
      <c r="I144" s="37"/>
      <c r="J144" s="37"/>
      <c r="K144" s="57"/>
      <c r="L144" s="57"/>
      <c r="M144" s="57"/>
    </row>
    <row r="145" spans="1:13" s="18" customFormat="1" ht="31.5">
      <c r="A145" s="17"/>
      <c r="B145" s="63" t="s">
        <v>161</v>
      </c>
      <c r="C145" s="37" t="s">
        <v>103</v>
      </c>
      <c r="D145" s="16" t="s">
        <v>99</v>
      </c>
      <c r="E145" s="17">
        <v>8</v>
      </c>
      <c r="F145" s="17"/>
      <c r="G145" s="17">
        <v>8</v>
      </c>
      <c r="H145" s="37">
        <v>8</v>
      </c>
      <c r="I145" s="37"/>
      <c r="J145" s="37">
        <v>8</v>
      </c>
      <c r="K145" s="37">
        <f>ROUND((K141/K134),0)</f>
        <v>9</v>
      </c>
      <c r="L145" s="57"/>
      <c r="M145" s="57">
        <f>K145</f>
        <v>9</v>
      </c>
    </row>
    <row r="146" spans="1:13" s="18" customFormat="1" ht="15.75">
      <c r="A146" s="17" t="s">
        <v>11</v>
      </c>
      <c r="B146" s="63" t="s">
        <v>162</v>
      </c>
      <c r="C146" s="16"/>
      <c r="D146" s="16" t="s">
        <v>99</v>
      </c>
      <c r="E146" s="37">
        <v>186</v>
      </c>
      <c r="F146" s="37"/>
      <c r="G146" s="37">
        <v>186</v>
      </c>
      <c r="H146" s="37">
        <v>186</v>
      </c>
      <c r="I146" s="37"/>
      <c r="J146" s="37">
        <v>186</v>
      </c>
      <c r="K146" s="37">
        <v>186</v>
      </c>
      <c r="L146" s="37"/>
      <c r="M146" s="37">
        <v>186</v>
      </c>
    </row>
    <row r="147" spans="1:13" s="18" customFormat="1" ht="47.25">
      <c r="A147" s="17"/>
      <c r="B147" s="64" t="s">
        <v>139</v>
      </c>
      <c r="C147" s="16" t="s">
        <v>104</v>
      </c>
      <c r="D147" s="16" t="s">
        <v>99</v>
      </c>
      <c r="E147" s="76">
        <v>11696</v>
      </c>
      <c r="F147" s="76">
        <v>1223</v>
      </c>
      <c r="G147" s="76">
        <f>E147+F147</f>
        <v>12919</v>
      </c>
      <c r="H147" s="76">
        <v>13560.08</v>
      </c>
      <c r="I147" s="76">
        <v>1064.63</v>
      </c>
      <c r="J147" s="76">
        <f>H147+I147</f>
        <v>14624.71</v>
      </c>
      <c r="K147" s="76">
        <f>K138/K141</f>
        <v>19658.64658634538</v>
      </c>
      <c r="L147" s="76">
        <f>L138/K141</f>
        <v>1040.3614457831325</v>
      </c>
      <c r="M147" s="76">
        <f>K147+L147</f>
        <v>20699.008032128513</v>
      </c>
    </row>
    <row r="148" spans="1:13" s="18" customFormat="1" ht="15.75">
      <c r="A148" s="17"/>
      <c r="B148" s="64" t="s">
        <v>171</v>
      </c>
      <c r="C148" s="16" t="s">
        <v>104</v>
      </c>
      <c r="D148" s="16" t="s">
        <v>99</v>
      </c>
      <c r="E148" s="37"/>
      <c r="F148" s="37">
        <v>890</v>
      </c>
      <c r="G148" s="37">
        <f>F148</f>
        <v>890</v>
      </c>
      <c r="H148" s="37"/>
      <c r="I148" s="37">
        <v>980.34</v>
      </c>
      <c r="J148" s="37">
        <f>I148</f>
        <v>980.34</v>
      </c>
      <c r="K148" s="37"/>
      <c r="L148" s="100">
        <f>L139/K141</f>
        <v>1036.0240963855422</v>
      </c>
      <c r="M148" s="100">
        <f>L148</f>
        <v>1036.0240963855422</v>
      </c>
    </row>
    <row r="149" spans="1:13" s="30" customFormat="1" ht="15.75">
      <c r="A149" s="47"/>
      <c r="B149" s="59" t="s">
        <v>132</v>
      </c>
      <c r="C149" s="46"/>
      <c r="D149" s="46"/>
      <c r="E149" s="50"/>
      <c r="F149" s="50"/>
      <c r="G149" s="50"/>
      <c r="H149" s="50"/>
      <c r="I149" s="50"/>
      <c r="J149" s="50"/>
      <c r="K149" s="50"/>
      <c r="L149" s="50"/>
      <c r="M149" s="50"/>
    </row>
    <row r="150" spans="1:13" s="18" customFormat="1" ht="78.75">
      <c r="A150" s="17"/>
      <c r="B150" s="63" t="s">
        <v>133</v>
      </c>
      <c r="C150" s="58" t="s">
        <v>100</v>
      </c>
      <c r="D150" s="16" t="s">
        <v>99</v>
      </c>
      <c r="E150" s="57">
        <v>101.3</v>
      </c>
      <c r="F150" s="57"/>
      <c r="G150" s="57">
        <f>E150</f>
        <v>101.3</v>
      </c>
      <c r="H150" s="37">
        <v>100</v>
      </c>
      <c r="I150" s="37"/>
      <c r="J150" s="37">
        <f>H150</f>
        <v>100</v>
      </c>
      <c r="K150" s="37">
        <v>90</v>
      </c>
      <c r="L150" s="37"/>
      <c r="M150" s="37">
        <f>K150</f>
        <v>90</v>
      </c>
    </row>
    <row r="151" spans="1:13" s="18" customFormat="1" ht="63">
      <c r="A151" s="17"/>
      <c r="B151" s="63" t="s">
        <v>134</v>
      </c>
      <c r="C151" s="16" t="s">
        <v>100</v>
      </c>
      <c r="D151" s="16" t="s">
        <v>99</v>
      </c>
      <c r="E151" s="37"/>
      <c r="F151" s="37">
        <v>7</v>
      </c>
      <c r="G151" s="37">
        <v>7</v>
      </c>
      <c r="H151" s="37"/>
      <c r="I151" s="37">
        <v>7</v>
      </c>
      <c r="J151" s="37">
        <v>7</v>
      </c>
      <c r="K151" s="37"/>
      <c r="L151" s="37">
        <f>ROUND(((L139/K138)*100),0)</f>
        <v>5</v>
      </c>
      <c r="M151" s="37">
        <f>L151</f>
        <v>5</v>
      </c>
    </row>
    <row r="152" s="18" customFormat="1" ht="15.75"/>
    <row r="153" spans="1:10" s="18" customFormat="1" ht="15.75">
      <c r="A153" s="110" t="s">
        <v>201</v>
      </c>
      <c r="B153" s="110"/>
      <c r="C153" s="110"/>
      <c r="D153" s="110"/>
      <c r="E153" s="110"/>
      <c r="F153" s="110"/>
      <c r="G153" s="110"/>
      <c r="H153" s="110"/>
      <c r="I153" s="110"/>
      <c r="J153" s="110"/>
    </row>
    <row r="154" s="18" customFormat="1" ht="15.75">
      <c r="J154" s="18" t="s">
        <v>5</v>
      </c>
    </row>
    <row r="155" spans="1:10" s="18" customFormat="1" ht="15.75">
      <c r="A155" s="111" t="s">
        <v>19</v>
      </c>
      <c r="B155" s="111" t="s">
        <v>21</v>
      </c>
      <c r="C155" s="111" t="s">
        <v>22</v>
      </c>
      <c r="D155" s="111" t="s">
        <v>23</v>
      </c>
      <c r="E155" s="111" t="s">
        <v>82</v>
      </c>
      <c r="F155" s="111"/>
      <c r="G155" s="111"/>
      <c r="H155" s="111" t="s">
        <v>192</v>
      </c>
      <c r="I155" s="111"/>
      <c r="J155" s="111"/>
    </row>
    <row r="156" spans="1:10" s="18" customFormat="1" ht="31.5">
      <c r="A156" s="111"/>
      <c r="B156" s="111"/>
      <c r="C156" s="111"/>
      <c r="D156" s="111"/>
      <c r="E156" s="17" t="s">
        <v>8</v>
      </c>
      <c r="F156" s="17" t="s">
        <v>9</v>
      </c>
      <c r="G156" s="17" t="s">
        <v>53</v>
      </c>
      <c r="H156" s="17" t="s">
        <v>8</v>
      </c>
      <c r="I156" s="17" t="s">
        <v>9</v>
      </c>
      <c r="J156" s="17" t="s">
        <v>54</v>
      </c>
    </row>
    <row r="157" spans="1:10" s="18" customFormat="1" ht="17.25" customHeight="1">
      <c r="A157" s="17">
        <v>1</v>
      </c>
      <c r="B157" s="17">
        <v>2</v>
      </c>
      <c r="C157" s="17">
        <v>3</v>
      </c>
      <c r="D157" s="17">
        <v>4</v>
      </c>
      <c r="E157" s="17">
        <v>5</v>
      </c>
      <c r="F157" s="17">
        <v>6</v>
      </c>
      <c r="G157" s="17">
        <v>7</v>
      </c>
      <c r="H157" s="17">
        <v>8</v>
      </c>
      <c r="I157" s="17">
        <v>9</v>
      </c>
      <c r="J157" s="17">
        <v>10</v>
      </c>
    </row>
    <row r="158" spans="1:10" s="30" customFormat="1" ht="15.75">
      <c r="A158" s="26" t="s">
        <v>11</v>
      </c>
      <c r="B158" s="26" t="str">
        <f>B128</f>
        <v>затрат</v>
      </c>
      <c r="C158" s="26" t="s">
        <v>11</v>
      </c>
      <c r="D158" s="26" t="s">
        <v>11</v>
      </c>
      <c r="E158" s="26" t="s">
        <v>11</v>
      </c>
      <c r="F158" s="26" t="s">
        <v>11</v>
      </c>
      <c r="G158" s="26" t="s">
        <v>11</v>
      </c>
      <c r="H158" s="26" t="s">
        <v>11</v>
      </c>
      <c r="I158" s="26" t="s">
        <v>11</v>
      </c>
      <c r="J158" s="26" t="s">
        <v>11</v>
      </c>
    </row>
    <row r="159" spans="1:10" s="18" customFormat="1" ht="15.75">
      <c r="A159" s="22"/>
      <c r="B159" s="63" t="s">
        <v>149</v>
      </c>
      <c r="C159" s="28" t="s">
        <v>98</v>
      </c>
      <c r="D159" s="28" t="s">
        <v>122</v>
      </c>
      <c r="E159" s="16">
        <v>1</v>
      </c>
      <c r="F159" s="16"/>
      <c r="G159" s="16">
        <f>E159+F159</f>
        <v>1</v>
      </c>
      <c r="H159" s="16">
        <v>1</v>
      </c>
      <c r="I159" s="16"/>
      <c r="J159" s="16">
        <f>H159+I159</f>
        <v>1</v>
      </c>
    </row>
    <row r="160" spans="1:10" s="18" customFormat="1" ht="34.5" customHeight="1">
      <c r="A160" s="22"/>
      <c r="B160" s="63" t="s">
        <v>150</v>
      </c>
      <c r="C160" s="16" t="s">
        <v>98</v>
      </c>
      <c r="D160" s="28" t="s">
        <v>122</v>
      </c>
      <c r="E160" s="16">
        <v>1</v>
      </c>
      <c r="F160" s="16"/>
      <c r="G160" s="16">
        <f aca="true" t="shared" si="9" ref="G160:G178">E160+F160</f>
        <v>1</v>
      </c>
      <c r="H160" s="16">
        <v>1</v>
      </c>
      <c r="I160" s="16"/>
      <c r="J160" s="16">
        <f aca="true" t="shared" si="10" ref="J160:J176">H160+I160</f>
        <v>1</v>
      </c>
    </row>
    <row r="161" spans="1:10" s="18" customFormat="1" ht="28.5" customHeight="1">
      <c r="A161" s="22"/>
      <c r="B161" s="63" t="s">
        <v>151</v>
      </c>
      <c r="C161" s="16" t="s">
        <v>98</v>
      </c>
      <c r="D161" s="16" t="s">
        <v>101</v>
      </c>
      <c r="E161" s="16">
        <v>71.32</v>
      </c>
      <c r="F161" s="16"/>
      <c r="G161" s="16">
        <f>E161+F161</f>
        <v>71.32</v>
      </c>
      <c r="H161" s="16">
        <v>71.32</v>
      </c>
      <c r="I161" s="16"/>
      <c r="J161" s="16">
        <f t="shared" si="10"/>
        <v>71.32</v>
      </c>
    </row>
    <row r="162" spans="1:10" s="18" customFormat="1" ht="32.25" customHeight="1">
      <c r="A162" s="22"/>
      <c r="B162" s="63" t="s">
        <v>152</v>
      </c>
      <c r="C162" s="16" t="s">
        <v>98</v>
      </c>
      <c r="D162" s="16" t="s">
        <v>101</v>
      </c>
      <c r="E162" s="16">
        <v>2</v>
      </c>
      <c r="F162" s="16"/>
      <c r="G162" s="16">
        <f t="shared" si="9"/>
        <v>2</v>
      </c>
      <c r="H162" s="16">
        <v>2</v>
      </c>
      <c r="I162" s="16"/>
      <c r="J162" s="16">
        <f t="shared" si="10"/>
        <v>2</v>
      </c>
    </row>
    <row r="163" spans="1:10" s="18" customFormat="1" ht="30" customHeight="1">
      <c r="A163" s="22"/>
      <c r="B163" s="63" t="s">
        <v>180</v>
      </c>
      <c r="C163" s="16" t="s">
        <v>98</v>
      </c>
      <c r="D163" s="16" t="s">
        <v>101</v>
      </c>
      <c r="E163" s="16">
        <v>3.5</v>
      </c>
      <c r="F163" s="16"/>
      <c r="G163" s="16">
        <f t="shared" si="9"/>
        <v>3.5</v>
      </c>
      <c r="H163" s="16">
        <v>3.5</v>
      </c>
      <c r="I163" s="16"/>
      <c r="J163" s="16">
        <f t="shared" si="10"/>
        <v>3.5</v>
      </c>
    </row>
    <row r="164" spans="1:10" s="18" customFormat="1" ht="33" customHeight="1">
      <c r="A164" s="22"/>
      <c r="B164" s="63" t="s">
        <v>153</v>
      </c>
      <c r="C164" s="28" t="s">
        <v>121</v>
      </c>
      <c r="D164" s="28" t="s">
        <v>136</v>
      </c>
      <c r="E164" s="16">
        <v>59.32</v>
      </c>
      <c r="F164" s="16"/>
      <c r="G164" s="16">
        <f>E164+F164</f>
        <v>59.32</v>
      </c>
      <c r="H164" s="16">
        <v>59.32</v>
      </c>
      <c r="I164" s="16"/>
      <c r="J164" s="16">
        <f t="shared" si="10"/>
        <v>59.32</v>
      </c>
    </row>
    <row r="165" spans="1:10" s="18" customFormat="1" ht="31.5">
      <c r="A165" s="22"/>
      <c r="B165" s="63" t="s">
        <v>154</v>
      </c>
      <c r="C165" s="28" t="s">
        <v>141</v>
      </c>
      <c r="D165" s="28" t="s">
        <v>123</v>
      </c>
      <c r="E165" s="16">
        <v>6.5</v>
      </c>
      <c r="F165" s="16"/>
      <c r="G165" s="16">
        <f t="shared" si="9"/>
        <v>6.5</v>
      </c>
      <c r="H165" s="16">
        <v>6.5</v>
      </c>
      <c r="I165" s="16"/>
      <c r="J165" s="16">
        <f t="shared" si="10"/>
        <v>6.5</v>
      </c>
    </row>
    <row r="166" spans="1:10" s="18" customFormat="1" ht="47.25">
      <c r="A166" s="22" t="s">
        <v>11</v>
      </c>
      <c r="B166" s="63" t="s">
        <v>155</v>
      </c>
      <c r="C166" s="16" t="s">
        <v>121</v>
      </c>
      <c r="D166" s="16" t="s">
        <v>142</v>
      </c>
      <c r="E166" s="16">
        <v>3</v>
      </c>
      <c r="F166" s="16"/>
      <c r="G166" s="16">
        <f t="shared" si="9"/>
        <v>3</v>
      </c>
      <c r="H166" s="16">
        <v>3</v>
      </c>
      <c r="I166" s="16"/>
      <c r="J166" s="16">
        <f t="shared" si="10"/>
        <v>3</v>
      </c>
    </row>
    <row r="167" spans="1:10" s="18" customFormat="1" ht="31.5">
      <c r="A167" s="22"/>
      <c r="B167" s="63" t="s">
        <v>156</v>
      </c>
      <c r="C167" s="28" t="s">
        <v>98</v>
      </c>
      <c r="D167" s="28" t="s">
        <v>137</v>
      </c>
      <c r="E167" s="16">
        <v>42</v>
      </c>
      <c r="F167" s="16"/>
      <c r="G167" s="16">
        <f t="shared" si="9"/>
        <v>42</v>
      </c>
      <c r="H167" s="16">
        <v>42</v>
      </c>
      <c r="I167" s="16"/>
      <c r="J167" s="16">
        <f t="shared" si="10"/>
        <v>42</v>
      </c>
    </row>
    <row r="168" spans="1:10" s="18" customFormat="1" ht="31.5">
      <c r="A168" s="22"/>
      <c r="B168" s="63" t="s">
        <v>157</v>
      </c>
      <c r="C168" s="28" t="s">
        <v>104</v>
      </c>
      <c r="D168" s="16" t="s">
        <v>102</v>
      </c>
      <c r="E168" s="74">
        <f>C119</f>
        <v>11707846</v>
      </c>
      <c r="F168" s="74">
        <v>559548</v>
      </c>
      <c r="G168" s="74">
        <f>E168+F168</f>
        <v>12267394</v>
      </c>
      <c r="H168" s="74">
        <f>G119</f>
        <v>13023654</v>
      </c>
      <c r="I168" s="74">
        <v>593680</v>
      </c>
      <c r="J168" s="74">
        <f t="shared" si="10"/>
        <v>13617334</v>
      </c>
    </row>
    <row r="169" spans="1:10" s="18" customFormat="1" ht="47.25">
      <c r="A169" s="22"/>
      <c r="B169" s="63" t="s">
        <v>170</v>
      </c>
      <c r="C169" s="28" t="s">
        <v>143</v>
      </c>
      <c r="D169" s="28" t="s">
        <v>138</v>
      </c>
      <c r="E169" s="74"/>
      <c r="F169" s="74">
        <v>557215</v>
      </c>
      <c r="G169" s="74">
        <f t="shared" si="9"/>
        <v>557215</v>
      </c>
      <c r="H169" s="74"/>
      <c r="I169" s="74">
        <v>591205</v>
      </c>
      <c r="J169" s="74">
        <f t="shared" si="10"/>
        <v>591205</v>
      </c>
    </row>
    <row r="170" spans="1:10" s="30" customFormat="1" ht="15.75">
      <c r="A170" s="26"/>
      <c r="B170" s="48" t="str">
        <f>B140</f>
        <v>продукту</v>
      </c>
      <c r="C170" s="49"/>
      <c r="D170" s="49"/>
      <c r="E170" s="46"/>
      <c r="F170" s="46"/>
      <c r="G170" s="46"/>
      <c r="H170" s="46"/>
      <c r="I170" s="46"/>
      <c r="J170" s="46"/>
    </row>
    <row r="171" spans="1:10" s="18" customFormat="1" ht="47.25">
      <c r="A171" s="22"/>
      <c r="B171" s="63" t="s">
        <v>159</v>
      </c>
      <c r="C171" s="28" t="s">
        <v>103</v>
      </c>
      <c r="D171" s="28" t="s">
        <v>136</v>
      </c>
      <c r="E171" s="16">
        <v>498</v>
      </c>
      <c r="F171" s="16"/>
      <c r="G171" s="16">
        <f t="shared" si="9"/>
        <v>498</v>
      </c>
      <c r="H171" s="16">
        <v>498</v>
      </c>
      <c r="I171" s="16"/>
      <c r="J171" s="16">
        <f t="shared" si="10"/>
        <v>498</v>
      </c>
    </row>
    <row r="172" spans="1:10" s="18" customFormat="1" ht="31.5">
      <c r="A172" s="22"/>
      <c r="B172" s="63" t="s">
        <v>160</v>
      </c>
      <c r="C172" s="28" t="s">
        <v>144</v>
      </c>
      <c r="D172" s="28" t="s">
        <v>145</v>
      </c>
      <c r="E172" s="16">
        <v>130</v>
      </c>
      <c r="F172" s="16"/>
      <c r="G172" s="16">
        <f t="shared" si="9"/>
        <v>130</v>
      </c>
      <c r="H172" s="16">
        <v>130</v>
      </c>
      <c r="I172" s="16"/>
      <c r="J172" s="16">
        <f t="shared" si="10"/>
        <v>130</v>
      </c>
    </row>
    <row r="173" spans="1:10" s="18" customFormat="1" ht="38.25" customHeight="1">
      <c r="A173" s="22"/>
      <c r="B173" s="65" t="s">
        <v>163</v>
      </c>
      <c r="C173" s="16" t="s">
        <v>146</v>
      </c>
      <c r="D173" s="16" t="s">
        <v>140</v>
      </c>
      <c r="E173" s="76">
        <v>101184</v>
      </c>
      <c r="F173" s="76"/>
      <c r="G173" s="74">
        <f>E173+F173</f>
        <v>101184</v>
      </c>
      <c r="H173" s="76">
        <v>101184</v>
      </c>
      <c r="I173" s="76"/>
      <c r="J173" s="74">
        <f>H173+I173</f>
        <v>101184</v>
      </c>
    </row>
    <row r="174" spans="1:10" s="18" customFormat="1" ht="15.75">
      <c r="A174" s="22"/>
      <c r="B174" s="29" t="str">
        <f>B144</f>
        <v>ефективності</v>
      </c>
      <c r="C174" s="37"/>
      <c r="D174" s="16"/>
      <c r="E174" s="16"/>
      <c r="F174" s="16"/>
      <c r="G174" s="16"/>
      <c r="H174" s="16"/>
      <c r="I174" s="16"/>
      <c r="J174" s="16"/>
    </row>
    <row r="175" spans="1:10" s="18" customFormat="1" ht="31.5">
      <c r="A175" s="22"/>
      <c r="B175" s="63" t="s">
        <v>161</v>
      </c>
      <c r="C175" s="37" t="s">
        <v>103</v>
      </c>
      <c r="D175" s="16" t="s">
        <v>99</v>
      </c>
      <c r="E175" s="103">
        <f>ROUND((E171/E164),0)</f>
        <v>8</v>
      </c>
      <c r="F175" s="104"/>
      <c r="G175" s="104">
        <f t="shared" si="9"/>
        <v>8</v>
      </c>
      <c r="H175" s="103">
        <f>ROUND((H171/H164),0)</f>
        <v>8</v>
      </c>
      <c r="I175" s="16"/>
      <c r="J175" s="103">
        <f t="shared" si="10"/>
        <v>8</v>
      </c>
    </row>
    <row r="176" spans="1:10" s="18" customFormat="1" ht="18.75" customHeight="1">
      <c r="A176" s="22"/>
      <c r="B176" s="63" t="s">
        <v>162</v>
      </c>
      <c r="C176" s="16"/>
      <c r="D176" s="16" t="s">
        <v>99</v>
      </c>
      <c r="E176" s="60">
        <v>186</v>
      </c>
      <c r="F176" s="16"/>
      <c r="G176" s="16">
        <f t="shared" si="9"/>
        <v>186</v>
      </c>
      <c r="H176" s="60">
        <v>186</v>
      </c>
      <c r="I176" s="16"/>
      <c r="J176" s="16">
        <f t="shared" si="10"/>
        <v>186</v>
      </c>
    </row>
    <row r="177" spans="1:10" s="18" customFormat="1" ht="47.25">
      <c r="A177" s="22"/>
      <c r="B177" s="64" t="s">
        <v>139</v>
      </c>
      <c r="C177" s="16" t="s">
        <v>104</v>
      </c>
      <c r="D177" s="16" t="s">
        <v>99</v>
      </c>
      <c r="E177" s="109">
        <f>E168/E171</f>
        <v>23509.73092369478</v>
      </c>
      <c r="F177" s="74">
        <f>F168/E171</f>
        <v>1123.5903614457832</v>
      </c>
      <c r="G177" s="74">
        <f t="shared" si="9"/>
        <v>24633.321285140562</v>
      </c>
      <c r="H177" s="109">
        <f>H168/H171</f>
        <v>26151.9156626506</v>
      </c>
      <c r="I177" s="74">
        <f>I168/H171</f>
        <v>1192.128514056225</v>
      </c>
      <c r="J177" s="74">
        <f>H177+I177</f>
        <v>27344.044176706826</v>
      </c>
    </row>
    <row r="178" spans="1:10" s="18" customFormat="1" ht="15.75">
      <c r="A178" s="22"/>
      <c r="B178" s="64" t="s">
        <v>171</v>
      </c>
      <c r="C178" s="16" t="s">
        <v>143</v>
      </c>
      <c r="D178" s="16" t="s">
        <v>99</v>
      </c>
      <c r="E178" s="74"/>
      <c r="F178" s="74">
        <f>F169/E171</f>
        <v>1118.9056224899598</v>
      </c>
      <c r="G178" s="74">
        <f t="shared" si="9"/>
        <v>1118.9056224899598</v>
      </c>
      <c r="H178" s="74"/>
      <c r="I178" s="74">
        <f>I169/H171</f>
        <v>1187.1586345381527</v>
      </c>
      <c r="J178" s="74">
        <f>H178+I178</f>
        <v>1187.1586345381527</v>
      </c>
    </row>
    <row r="179" spans="1:10" s="30" customFormat="1" ht="21" customHeight="1">
      <c r="A179" s="26"/>
      <c r="B179" s="59" t="str">
        <f>B149</f>
        <v>якості</v>
      </c>
      <c r="C179" s="46"/>
      <c r="D179" s="46"/>
      <c r="E179" s="61"/>
      <c r="F179" s="61"/>
      <c r="G179" s="61"/>
      <c r="H179" s="61"/>
      <c r="I179" s="61"/>
      <c r="J179" s="61"/>
    </row>
    <row r="180" spans="1:10" s="18" customFormat="1" ht="45" customHeight="1">
      <c r="A180" s="22"/>
      <c r="B180" s="63" t="s">
        <v>133</v>
      </c>
      <c r="C180" s="58" t="s">
        <v>100</v>
      </c>
      <c r="D180" s="16" t="s">
        <v>99</v>
      </c>
      <c r="E180" s="55">
        <v>100</v>
      </c>
      <c r="F180" s="55"/>
      <c r="G180" s="55">
        <v>100</v>
      </c>
      <c r="H180" s="55">
        <v>100</v>
      </c>
      <c r="I180" s="55"/>
      <c r="J180" s="55">
        <v>100</v>
      </c>
    </row>
    <row r="181" spans="1:10" s="18" customFormat="1" ht="68.25" customHeight="1">
      <c r="A181" s="22"/>
      <c r="B181" s="63" t="s">
        <v>134</v>
      </c>
      <c r="C181" s="16" t="s">
        <v>100</v>
      </c>
      <c r="D181" s="16" t="s">
        <v>124</v>
      </c>
      <c r="E181" s="55"/>
      <c r="F181" s="55">
        <f>ROUND(((F169/E168)*100),0)</f>
        <v>5</v>
      </c>
      <c r="G181" s="55">
        <f>F181</f>
        <v>5</v>
      </c>
      <c r="H181" s="55"/>
      <c r="I181" s="55">
        <f>ROUND(((I169/H168)*100),0)</f>
        <v>5</v>
      </c>
      <c r="J181" s="55">
        <f>I181</f>
        <v>5</v>
      </c>
    </row>
    <row r="182" s="18" customFormat="1" ht="15.75"/>
    <row r="183" spans="1:11" s="18" customFormat="1" ht="15.75">
      <c r="A183" s="110" t="s">
        <v>25</v>
      </c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</row>
    <row r="184" spans="11:12" s="18" customFormat="1" ht="15.75">
      <c r="K184" s="140" t="s">
        <v>5</v>
      </c>
      <c r="L184" s="140"/>
    </row>
    <row r="185" spans="1:12" s="85" customFormat="1" ht="15.75">
      <c r="A185" s="136" t="s">
        <v>7</v>
      </c>
      <c r="B185" s="137"/>
      <c r="C185" s="134" t="s">
        <v>195</v>
      </c>
      <c r="D185" s="135"/>
      <c r="E185" s="134" t="s">
        <v>187</v>
      </c>
      <c r="F185" s="135"/>
      <c r="G185" s="134" t="s">
        <v>188</v>
      </c>
      <c r="H185" s="135"/>
      <c r="I185" s="134" t="s">
        <v>82</v>
      </c>
      <c r="J185" s="135"/>
      <c r="K185" s="134" t="s">
        <v>192</v>
      </c>
      <c r="L185" s="135"/>
    </row>
    <row r="186" spans="1:12" s="85" customFormat="1" ht="35.25" customHeight="1">
      <c r="A186" s="138"/>
      <c r="B186" s="139"/>
      <c r="C186" s="86" t="s">
        <v>8</v>
      </c>
      <c r="D186" s="86" t="s">
        <v>9</v>
      </c>
      <c r="E186" s="86" t="s">
        <v>8</v>
      </c>
      <c r="F186" s="86" t="s">
        <v>9</v>
      </c>
      <c r="G186" s="86" t="s">
        <v>8</v>
      </c>
      <c r="H186" s="86" t="s">
        <v>9</v>
      </c>
      <c r="I186" s="86" t="s">
        <v>8</v>
      </c>
      <c r="J186" s="86" t="s">
        <v>9</v>
      </c>
      <c r="K186" s="86" t="s">
        <v>8</v>
      </c>
      <c r="L186" s="86" t="s">
        <v>9</v>
      </c>
    </row>
    <row r="187" spans="1:12" s="85" customFormat="1" ht="15.75">
      <c r="A187" s="134">
        <v>1</v>
      </c>
      <c r="B187" s="135"/>
      <c r="C187" s="86">
        <v>2</v>
      </c>
      <c r="D187" s="86">
        <v>3</v>
      </c>
      <c r="E187" s="86">
        <v>4</v>
      </c>
      <c r="F187" s="86">
        <v>5</v>
      </c>
      <c r="G187" s="86">
        <v>6</v>
      </c>
      <c r="H187" s="86">
        <v>7</v>
      </c>
      <c r="I187" s="86">
        <v>8</v>
      </c>
      <c r="J187" s="86">
        <v>9</v>
      </c>
      <c r="K187" s="86">
        <v>10</v>
      </c>
      <c r="L187" s="86">
        <v>11</v>
      </c>
    </row>
    <row r="188" spans="1:24" s="92" customFormat="1" ht="15.75" customHeight="1">
      <c r="A188" s="87"/>
      <c r="B188" s="88"/>
      <c r="C188" s="89"/>
      <c r="D188" s="84"/>
      <c r="E188" s="84"/>
      <c r="F188" s="84"/>
      <c r="G188" s="84"/>
      <c r="H188" s="84"/>
      <c r="I188" s="84"/>
      <c r="J188" s="84"/>
      <c r="K188" s="84"/>
      <c r="L188" s="84"/>
      <c r="M188" s="90"/>
      <c r="N188" s="90"/>
      <c r="O188" s="91"/>
      <c r="P188" s="91"/>
      <c r="Q188" s="91"/>
      <c r="R188" s="91"/>
      <c r="S188" s="91"/>
      <c r="T188" s="91"/>
      <c r="U188" s="91"/>
      <c r="V188" s="91"/>
      <c r="W188" s="91"/>
      <c r="X188" s="91"/>
    </row>
    <row r="189" spans="1:24" s="85" customFormat="1" ht="15.75" customHeight="1">
      <c r="A189" s="122" t="s">
        <v>174</v>
      </c>
      <c r="B189" s="123"/>
      <c r="C189" s="81">
        <v>3509138</v>
      </c>
      <c r="D189" s="81">
        <v>14813</v>
      </c>
      <c r="E189" s="81">
        <v>4066992</v>
      </c>
      <c r="F189" s="81">
        <v>158668</v>
      </c>
      <c r="G189" s="81">
        <v>5391574</v>
      </c>
      <c r="H189" s="81">
        <v>103100</v>
      </c>
      <c r="I189" s="81">
        <v>5933796</v>
      </c>
      <c r="J189" s="81"/>
      <c r="K189" s="81">
        <v>6470735</v>
      </c>
      <c r="L189" s="81"/>
      <c r="M189" s="93"/>
      <c r="N189" s="93"/>
      <c r="O189" s="94"/>
      <c r="P189" s="94"/>
      <c r="Q189" s="94"/>
      <c r="R189" s="94"/>
      <c r="S189" s="94"/>
      <c r="T189" s="94"/>
      <c r="U189" s="94"/>
      <c r="V189" s="94"/>
      <c r="W189" s="94"/>
      <c r="X189" s="94"/>
    </row>
    <row r="190" spans="1:24" s="85" customFormat="1" ht="15.75" customHeight="1">
      <c r="A190" s="122" t="s">
        <v>182</v>
      </c>
      <c r="B190" s="123"/>
      <c r="C190" s="82">
        <v>1137782</v>
      </c>
      <c r="D190" s="83">
        <v>2857</v>
      </c>
      <c r="E190" s="83">
        <v>1364000</v>
      </c>
      <c r="F190" s="83">
        <v>19714</v>
      </c>
      <c r="G190" s="83">
        <v>1779096</v>
      </c>
      <c r="H190" s="83">
        <v>25778</v>
      </c>
      <c r="I190" s="83">
        <v>2741754</v>
      </c>
      <c r="J190" s="83"/>
      <c r="K190" s="83">
        <v>2996136</v>
      </c>
      <c r="L190" s="83"/>
      <c r="M190" s="93"/>
      <c r="N190" s="93"/>
      <c r="O190" s="94"/>
      <c r="P190" s="94"/>
      <c r="Q190" s="94"/>
      <c r="R190" s="94"/>
      <c r="S190" s="94"/>
      <c r="T190" s="94"/>
      <c r="U190" s="94"/>
      <c r="V190" s="94"/>
      <c r="W190" s="94"/>
      <c r="X190" s="94"/>
    </row>
    <row r="191" spans="1:24" s="85" customFormat="1" ht="15.75" customHeight="1">
      <c r="A191" s="122" t="s">
        <v>175</v>
      </c>
      <c r="B191" s="123"/>
      <c r="C191" s="81">
        <v>185600</v>
      </c>
      <c r="D191" s="81"/>
      <c r="E191" s="81">
        <v>204212</v>
      </c>
      <c r="F191" s="81">
        <v>8418</v>
      </c>
      <c r="G191" s="81">
        <v>249121</v>
      </c>
      <c r="H191" s="81">
        <v>5345</v>
      </c>
      <c r="I191" s="81">
        <v>309055</v>
      </c>
      <c r="J191" s="81"/>
      <c r="K191" s="81">
        <v>338100</v>
      </c>
      <c r="L191" s="81"/>
      <c r="M191" s="93"/>
      <c r="N191" s="93"/>
      <c r="O191" s="94"/>
      <c r="P191" s="94"/>
      <c r="Q191" s="94"/>
      <c r="R191" s="94"/>
      <c r="S191" s="94"/>
      <c r="T191" s="94"/>
      <c r="U191" s="94"/>
      <c r="V191" s="94"/>
      <c r="W191" s="94"/>
      <c r="X191" s="94"/>
    </row>
    <row r="192" spans="1:24" s="85" customFormat="1" ht="15.75" customHeight="1">
      <c r="A192" s="122" t="s">
        <v>176</v>
      </c>
      <c r="B192" s="123"/>
      <c r="C192" s="82">
        <v>165455</v>
      </c>
      <c r="D192" s="83"/>
      <c r="E192" s="83">
        <v>183507</v>
      </c>
      <c r="F192" s="83">
        <v>8418</v>
      </c>
      <c r="G192" s="83">
        <v>248601</v>
      </c>
      <c r="H192" s="83">
        <v>6269</v>
      </c>
      <c r="I192" s="83">
        <v>279670</v>
      </c>
      <c r="J192" s="83"/>
      <c r="K192" s="83">
        <v>308570</v>
      </c>
      <c r="L192" s="83"/>
      <c r="M192" s="93"/>
      <c r="N192" s="93"/>
      <c r="O192" s="94"/>
      <c r="P192" s="94"/>
      <c r="Q192" s="94"/>
      <c r="R192" s="94"/>
      <c r="S192" s="94"/>
      <c r="T192" s="94"/>
      <c r="U192" s="94"/>
      <c r="V192" s="94"/>
      <c r="W192" s="94"/>
      <c r="X192" s="94"/>
    </row>
    <row r="193" spans="1:24" s="85" customFormat="1" ht="15.75" customHeight="1">
      <c r="A193" s="122" t="s">
        <v>177</v>
      </c>
      <c r="B193" s="123"/>
      <c r="C193" s="82">
        <v>47284</v>
      </c>
      <c r="D193" s="83"/>
      <c r="E193" s="83">
        <v>55224</v>
      </c>
      <c r="F193" s="83"/>
      <c r="G193" s="83">
        <v>73068</v>
      </c>
      <c r="H193" s="83"/>
      <c r="I193" s="83">
        <v>78360</v>
      </c>
      <c r="J193" s="83"/>
      <c r="K193" s="83">
        <v>83928</v>
      </c>
      <c r="L193" s="83"/>
      <c r="M193" s="93"/>
      <c r="N193" s="93"/>
      <c r="O193" s="94"/>
      <c r="P193" s="94"/>
      <c r="Q193" s="94"/>
      <c r="R193" s="94"/>
      <c r="S193" s="94"/>
      <c r="T193" s="94"/>
      <c r="U193" s="94"/>
      <c r="V193" s="94"/>
      <c r="W193" s="94"/>
      <c r="X193" s="94"/>
    </row>
    <row r="194" spans="1:24" s="85" customFormat="1" ht="15.75" customHeight="1">
      <c r="A194" s="122" t="s">
        <v>178</v>
      </c>
      <c r="B194" s="123"/>
      <c r="C194" s="81"/>
      <c r="D194" s="83"/>
      <c r="E194" s="83"/>
      <c r="F194" s="83"/>
      <c r="G194" s="83"/>
      <c r="H194" s="83"/>
      <c r="I194" s="83"/>
      <c r="J194" s="83"/>
      <c r="K194" s="83"/>
      <c r="L194" s="83"/>
      <c r="M194" s="93"/>
      <c r="N194" s="93"/>
      <c r="O194" s="94"/>
      <c r="P194" s="94"/>
      <c r="Q194" s="94"/>
      <c r="R194" s="94"/>
      <c r="S194" s="94"/>
      <c r="T194" s="94"/>
      <c r="U194" s="94"/>
      <c r="V194" s="94"/>
      <c r="W194" s="94"/>
      <c r="X194" s="94"/>
    </row>
    <row r="195" spans="1:24" s="85" customFormat="1" ht="15.75" customHeight="1">
      <c r="A195" s="122" t="s">
        <v>179</v>
      </c>
      <c r="B195" s="123"/>
      <c r="C195" s="82">
        <v>51622</v>
      </c>
      <c r="D195" s="83"/>
      <c r="E195" s="83">
        <v>46980</v>
      </c>
      <c r="F195" s="83">
        <v>2160</v>
      </c>
      <c r="G195" s="83"/>
      <c r="H195" s="83"/>
      <c r="I195" s="83">
        <v>64800</v>
      </c>
      <c r="J195" s="83"/>
      <c r="K195" s="83">
        <v>98010</v>
      </c>
      <c r="L195" s="83"/>
      <c r="M195" s="93"/>
      <c r="N195" s="93"/>
      <c r="O195" s="94"/>
      <c r="P195" s="94"/>
      <c r="Q195" s="94"/>
      <c r="R195" s="94"/>
      <c r="S195" s="94"/>
      <c r="T195" s="94"/>
      <c r="U195" s="94"/>
      <c r="V195" s="94"/>
      <c r="W195" s="94"/>
      <c r="X195" s="94"/>
    </row>
    <row r="196" spans="1:24" s="85" customFormat="1" ht="15.75" customHeight="1">
      <c r="A196" s="124" t="s">
        <v>164</v>
      </c>
      <c r="B196" s="125"/>
      <c r="C196" s="82">
        <f aca="true" t="shared" si="11" ref="C196:L196">SUM(C189:C195)</f>
        <v>5096881</v>
      </c>
      <c r="D196" s="82">
        <f t="shared" si="11"/>
        <v>17670</v>
      </c>
      <c r="E196" s="82">
        <f t="shared" si="11"/>
        <v>5920915</v>
      </c>
      <c r="F196" s="82">
        <f t="shared" si="11"/>
        <v>197378</v>
      </c>
      <c r="G196" s="82">
        <f t="shared" si="11"/>
        <v>7741460</v>
      </c>
      <c r="H196" s="82">
        <f t="shared" si="11"/>
        <v>140492</v>
      </c>
      <c r="I196" s="82">
        <f t="shared" si="11"/>
        <v>9407435</v>
      </c>
      <c r="J196" s="82">
        <f t="shared" si="11"/>
        <v>0</v>
      </c>
      <c r="K196" s="82">
        <f t="shared" si="11"/>
        <v>10295479</v>
      </c>
      <c r="L196" s="82">
        <f t="shared" si="11"/>
        <v>0</v>
      </c>
      <c r="M196" s="93"/>
      <c r="N196" s="93"/>
      <c r="O196" s="94"/>
      <c r="P196" s="94"/>
      <c r="Q196" s="94"/>
      <c r="R196" s="94"/>
      <c r="S196" s="94"/>
      <c r="T196" s="94"/>
      <c r="U196" s="94"/>
      <c r="V196" s="94"/>
      <c r="W196" s="94"/>
      <c r="X196" s="94"/>
    </row>
    <row r="197" spans="1:14" s="94" customFormat="1" ht="15.75" customHeight="1">
      <c r="A197" s="96"/>
      <c r="B197" s="96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3"/>
      <c r="N197" s="93"/>
    </row>
    <row r="198" spans="1:16" s="18" customFormat="1" ht="24.75" customHeight="1">
      <c r="A198" s="141" t="s">
        <v>26</v>
      </c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95"/>
      <c r="M198" s="120"/>
      <c r="N198" s="121"/>
      <c r="O198" s="120"/>
      <c r="P198" s="121"/>
    </row>
    <row r="199" spans="12:16" s="18" customFormat="1" ht="15" customHeight="1">
      <c r="L199" s="31"/>
      <c r="M199" s="117"/>
      <c r="N199" s="118"/>
      <c r="O199" s="117"/>
      <c r="P199" s="118"/>
    </row>
    <row r="200" spans="1:16" s="18" customFormat="1" ht="33" customHeight="1">
      <c r="A200" s="111" t="s">
        <v>52</v>
      </c>
      <c r="B200" s="111" t="s">
        <v>27</v>
      </c>
      <c r="C200" s="111" t="s">
        <v>195</v>
      </c>
      <c r="D200" s="111"/>
      <c r="E200" s="111"/>
      <c r="F200" s="111"/>
      <c r="G200" s="111" t="s">
        <v>202</v>
      </c>
      <c r="H200" s="111"/>
      <c r="I200" s="111"/>
      <c r="J200" s="111"/>
      <c r="K200" s="111" t="s">
        <v>84</v>
      </c>
      <c r="L200" s="111"/>
      <c r="M200" s="111" t="s">
        <v>85</v>
      </c>
      <c r="N200" s="111"/>
      <c r="O200" s="111" t="s">
        <v>203</v>
      </c>
      <c r="P200" s="111"/>
    </row>
    <row r="201" spans="1:16" s="18" customFormat="1" ht="34.5" customHeight="1">
      <c r="A201" s="111"/>
      <c r="B201" s="111"/>
      <c r="C201" s="111" t="s">
        <v>8</v>
      </c>
      <c r="D201" s="111"/>
      <c r="E201" s="111" t="s">
        <v>9</v>
      </c>
      <c r="F201" s="111"/>
      <c r="G201" s="111" t="s">
        <v>8</v>
      </c>
      <c r="H201" s="111"/>
      <c r="I201" s="111" t="s">
        <v>9</v>
      </c>
      <c r="J201" s="111"/>
      <c r="K201" s="111" t="s">
        <v>8</v>
      </c>
      <c r="L201" s="111" t="s">
        <v>9</v>
      </c>
      <c r="M201" s="111" t="s">
        <v>8</v>
      </c>
      <c r="N201" s="111" t="s">
        <v>9</v>
      </c>
      <c r="O201" s="111" t="s">
        <v>8</v>
      </c>
      <c r="P201" s="111" t="s">
        <v>9</v>
      </c>
    </row>
    <row r="202" spans="1:16" s="18" customFormat="1" ht="31.5">
      <c r="A202" s="111"/>
      <c r="B202" s="111"/>
      <c r="C202" s="17" t="s">
        <v>55</v>
      </c>
      <c r="D202" s="17" t="s">
        <v>56</v>
      </c>
      <c r="E202" s="17" t="s">
        <v>55</v>
      </c>
      <c r="F202" s="17" t="s">
        <v>56</v>
      </c>
      <c r="G202" s="17" t="s">
        <v>55</v>
      </c>
      <c r="H202" s="17" t="s">
        <v>56</v>
      </c>
      <c r="I202" s="17" t="s">
        <v>55</v>
      </c>
      <c r="J202" s="17" t="s">
        <v>56</v>
      </c>
      <c r="K202" s="111"/>
      <c r="L202" s="111"/>
      <c r="M202" s="111"/>
      <c r="N202" s="111"/>
      <c r="O202" s="111"/>
      <c r="P202" s="111"/>
    </row>
    <row r="203" spans="1:16" s="18" customFormat="1" ht="15.75">
      <c r="A203" s="17">
        <v>1</v>
      </c>
      <c r="B203" s="17">
        <v>2</v>
      </c>
      <c r="C203" s="17">
        <v>3</v>
      </c>
      <c r="D203" s="17">
        <v>4</v>
      </c>
      <c r="E203" s="17">
        <v>5</v>
      </c>
      <c r="F203" s="17">
        <v>6</v>
      </c>
      <c r="G203" s="17">
        <v>7</v>
      </c>
      <c r="H203" s="17">
        <v>8</v>
      </c>
      <c r="I203" s="17">
        <v>9</v>
      </c>
      <c r="J203" s="17">
        <v>10</v>
      </c>
      <c r="K203" s="17">
        <v>11</v>
      </c>
      <c r="L203" s="17">
        <v>12</v>
      </c>
      <c r="M203" s="17">
        <v>13</v>
      </c>
      <c r="N203" s="17">
        <v>14</v>
      </c>
      <c r="O203" s="17">
        <v>15</v>
      </c>
      <c r="P203" s="17">
        <v>16</v>
      </c>
    </row>
    <row r="204" spans="1:16" ht="31.5">
      <c r="A204" s="36"/>
      <c r="B204" s="40" t="s">
        <v>147</v>
      </c>
      <c r="C204" s="16">
        <v>59.82</v>
      </c>
      <c r="D204" s="16">
        <f>C204</f>
        <v>59.82</v>
      </c>
      <c r="E204" s="16">
        <v>0.56</v>
      </c>
      <c r="F204" s="16">
        <f>E204</f>
        <v>0.56</v>
      </c>
      <c r="G204" s="16">
        <v>57.21</v>
      </c>
      <c r="H204" s="16">
        <f>G204</f>
        <v>57.21</v>
      </c>
      <c r="I204" s="16">
        <v>3.17</v>
      </c>
      <c r="J204" s="16">
        <f>I204</f>
        <v>3.17</v>
      </c>
      <c r="K204" s="16">
        <f>K134</f>
        <v>57.82</v>
      </c>
      <c r="L204" s="16">
        <f>L131</f>
        <v>1.5</v>
      </c>
      <c r="M204" s="16">
        <f>E164</f>
        <v>59.32</v>
      </c>
      <c r="N204" s="37"/>
      <c r="O204" s="16">
        <f>H164</f>
        <v>59.32</v>
      </c>
      <c r="P204" s="37"/>
    </row>
    <row r="205" spans="1:16" ht="47.25">
      <c r="A205" s="36"/>
      <c r="B205" s="40" t="s">
        <v>221</v>
      </c>
      <c r="C205" s="16">
        <v>3.34</v>
      </c>
      <c r="D205" s="16">
        <f>C205</f>
        <v>3.34</v>
      </c>
      <c r="E205" s="16"/>
      <c r="F205" s="16"/>
      <c r="G205" s="16">
        <v>3.34</v>
      </c>
      <c r="H205" s="16">
        <v>3.34</v>
      </c>
      <c r="I205" s="16"/>
      <c r="J205" s="16"/>
      <c r="K205" s="16">
        <f>K132</f>
        <v>2</v>
      </c>
      <c r="L205" s="16"/>
      <c r="M205" s="16">
        <f>E162</f>
        <v>2</v>
      </c>
      <c r="N205" s="37"/>
      <c r="O205" s="16">
        <f>H162</f>
        <v>2</v>
      </c>
      <c r="P205" s="37"/>
    </row>
    <row r="206" spans="1:16" s="80" customFormat="1" ht="15.75">
      <c r="A206" s="78"/>
      <c r="B206" s="79" t="s">
        <v>181</v>
      </c>
      <c r="C206" s="77">
        <v>3.5</v>
      </c>
      <c r="D206" s="77">
        <f>C206</f>
        <v>3.5</v>
      </c>
      <c r="E206" s="77"/>
      <c r="F206" s="77"/>
      <c r="G206" s="77">
        <v>3.5</v>
      </c>
      <c r="H206" s="77">
        <v>3.5</v>
      </c>
      <c r="I206" s="77"/>
      <c r="J206" s="77"/>
      <c r="K206" s="77">
        <f>K133</f>
        <v>3.5</v>
      </c>
      <c r="L206" s="77"/>
      <c r="M206" s="77">
        <f>E163</f>
        <v>3.5</v>
      </c>
      <c r="N206" s="57"/>
      <c r="O206" s="77">
        <v>3.5</v>
      </c>
      <c r="P206" s="57"/>
    </row>
    <row r="207" spans="1:16" ht="15.75">
      <c r="A207" s="36"/>
      <c r="B207" s="41" t="s">
        <v>105</v>
      </c>
      <c r="C207" s="16">
        <v>6.5</v>
      </c>
      <c r="D207" s="16">
        <f>C207</f>
        <v>6.5</v>
      </c>
      <c r="E207" s="16"/>
      <c r="F207" s="16"/>
      <c r="G207" s="16">
        <v>6.5</v>
      </c>
      <c r="H207" s="16">
        <v>6.5</v>
      </c>
      <c r="I207" s="16"/>
      <c r="J207" s="16"/>
      <c r="K207" s="16">
        <f>K135</f>
        <v>6.5</v>
      </c>
      <c r="L207" s="16"/>
      <c r="M207" s="16">
        <f>E165</f>
        <v>6.5</v>
      </c>
      <c r="N207" s="37"/>
      <c r="O207" s="16">
        <v>6.5</v>
      </c>
      <c r="P207" s="37"/>
    </row>
    <row r="208" spans="1:16" s="18" customFormat="1" ht="15.75">
      <c r="A208" s="62"/>
      <c r="B208" s="29" t="s">
        <v>148</v>
      </c>
      <c r="C208" s="17">
        <f>SUM(C204:C207)</f>
        <v>73.16</v>
      </c>
      <c r="D208" s="17">
        <f>C208</f>
        <v>73.16</v>
      </c>
      <c r="E208" s="17">
        <f aca="true" t="shared" si="12" ref="E208:M208">SUM(E204:E207)</f>
        <v>0.56</v>
      </c>
      <c r="F208" s="17">
        <f t="shared" si="12"/>
        <v>0.56</v>
      </c>
      <c r="G208" s="17">
        <f t="shared" si="12"/>
        <v>70.55</v>
      </c>
      <c r="H208" s="17">
        <f t="shared" si="12"/>
        <v>70.55</v>
      </c>
      <c r="I208" s="17">
        <f t="shared" si="12"/>
        <v>3.17</v>
      </c>
      <c r="J208" s="17">
        <f t="shared" si="12"/>
        <v>3.17</v>
      </c>
      <c r="K208" s="17">
        <f t="shared" si="12"/>
        <v>69.82</v>
      </c>
      <c r="L208" s="17">
        <f t="shared" si="12"/>
        <v>1.5</v>
      </c>
      <c r="M208" s="17">
        <f t="shared" si="12"/>
        <v>71.32</v>
      </c>
      <c r="N208" s="17">
        <f>N204</f>
        <v>0</v>
      </c>
      <c r="O208" s="17">
        <f>SUM(O204:O207)</f>
        <v>71.32</v>
      </c>
      <c r="P208" s="17">
        <f>P204</f>
        <v>0</v>
      </c>
    </row>
    <row r="209" s="18" customFormat="1" ht="20.25" customHeight="1"/>
    <row r="210" spans="1:12" s="18" customFormat="1" ht="15.75">
      <c r="A210" s="119" t="s">
        <v>86</v>
      </c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</row>
    <row r="211" spans="1:12" s="18" customFormat="1" ht="15.75">
      <c r="A211" s="119" t="s">
        <v>204</v>
      </c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</row>
    <row r="212" s="18" customFormat="1" ht="15.75">
      <c r="L212" s="70" t="s">
        <v>87</v>
      </c>
    </row>
    <row r="213" spans="1:12" s="18" customFormat="1" ht="15.75">
      <c r="A213" s="111" t="s">
        <v>19</v>
      </c>
      <c r="B213" s="111" t="s">
        <v>88</v>
      </c>
      <c r="C213" s="111" t="s">
        <v>28</v>
      </c>
      <c r="D213" s="111" t="s">
        <v>195</v>
      </c>
      <c r="E213" s="111"/>
      <c r="F213" s="111"/>
      <c r="G213" s="111" t="s">
        <v>187</v>
      </c>
      <c r="H213" s="111"/>
      <c r="I213" s="111"/>
      <c r="J213" s="111" t="s">
        <v>188</v>
      </c>
      <c r="K213" s="111"/>
      <c r="L213" s="111"/>
    </row>
    <row r="214" spans="1:12" s="18" customFormat="1" ht="31.5">
      <c r="A214" s="111"/>
      <c r="B214" s="111"/>
      <c r="C214" s="111"/>
      <c r="D214" s="17" t="s">
        <v>8</v>
      </c>
      <c r="E214" s="17" t="s">
        <v>9</v>
      </c>
      <c r="F214" s="17" t="s">
        <v>57</v>
      </c>
      <c r="G214" s="17" t="s">
        <v>8</v>
      </c>
      <c r="H214" s="17" t="s">
        <v>9</v>
      </c>
      <c r="I214" s="17" t="s">
        <v>49</v>
      </c>
      <c r="J214" s="17" t="s">
        <v>8</v>
      </c>
      <c r="K214" s="17" t="s">
        <v>9</v>
      </c>
      <c r="L214" s="17" t="s">
        <v>58</v>
      </c>
    </row>
    <row r="215" spans="1:12" s="18" customFormat="1" ht="15.75">
      <c r="A215" s="17">
        <v>1</v>
      </c>
      <c r="B215" s="17">
        <v>2</v>
      </c>
      <c r="C215" s="17">
        <v>3</v>
      </c>
      <c r="D215" s="17">
        <v>4</v>
      </c>
      <c r="E215" s="17">
        <v>5</v>
      </c>
      <c r="F215" s="17">
        <v>6</v>
      </c>
      <c r="G215" s="17">
        <v>7</v>
      </c>
      <c r="H215" s="17">
        <v>8</v>
      </c>
      <c r="I215" s="17">
        <v>9</v>
      </c>
      <c r="J215" s="17">
        <v>10</v>
      </c>
      <c r="K215" s="17">
        <v>11</v>
      </c>
      <c r="L215" s="17">
        <v>12</v>
      </c>
    </row>
    <row r="216" spans="1:12" s="18" customFormat="1" ht="15.75">
      <c r="A216" s="17" t="s">
        <v>11</v>
      </c>
      <c r="B216" s="22" t="s">
        <v>11</v>
      </c>
      <c r="C216" s="22" t="s">
        <v>11</v>
      </c>
      <c r="D216" s="22" t="s">
        <v>11</v>
      </c>
      <c r="E216" s="22" t="s">
        <v>11</v>
      </c>
      <c r="F216" s="22" t="s">
        <v>11</v>
      </c>
      <c r="G216" s="22" t="s">
        <v>11</v>
      </c>
      <c r="H216" s="22" t="s">
        <v>11</v>
      </c>
      <c r="I216" s="22" t="s">
        <v>11</v>
      </c>
      <c r="J216" s="22" t="s">
        <v>11</v>
      </c>
      <c r="K216" s="22" t="s">
        <v>11</v>
      </c>
      <c r="L216" s="22" t="s">
        <v>11</v>
      </c>
    </row>
    <row r="217" spans="1:12" s="18" customFormat="1" ht="15.75">
      <c r="A217" s="17" t="s">
        <v>11</v>
      </c>
      <c r="B217" s="17" t="s">
        <v>14</v>
      </c>
      <c r="C217" s="22" t="s">
        <v>11</v>
      </c>
      <c r="D217" s="22" t="s">
        <v>11</v>
      </c>
      <c r="E217" s="22" t="s">
        <v>11</v>
      </c>
      <c r="F217" s="22" t="s">
        <v>11</v>
      </c>
      <c r="G217" s="22" t="s">
        <v>11</v>
      </c>
      <c r="H217" s="22" t="s">
        <v>11</v>
      </c>
      <c r="I217" s="22" t="s">
        <v>11</v>
      </c>
      <c r="J217" s="22" t="s">
        <v>11</v>
      </c>
      <c r="K217" s="22" t="s">
        <v>11</v>
      </c>
      <c r="L217" s="22" t="s">
        <v>11</v>
      </c>
    </row>
    <row r="218" s="18" customFormat="1" ht="18.75" customHeight="1"/>
    <row r="219" spans="1:9" s="18" customFormat="1" ht="15.75">
      <c r="A219" s="110" t="s">
        <v>205</v>
      </c>
      <c r="B219" s="110"/>
      <c r="C219" s="110"/>
      <c r="D219" s="110"/>
      <c r="E219" s="110"/>
      <c r="F219" s="110"/>
      <c r="G219" s="110"/>
      <c r="H219" s="110"/>
      <c r="I219" s="110"/>
    </row>
    <row r="220" s="18" customFormat="1" ht="15.75">
      <c r="I220" s="70" t="s">
        <v>87</v>
      </c>
    </row>
    <row r="221" spans="1:9" s="18" customFormat="1" ht="15.75">
      <c r="A221" s="111" t="s">
        <v>52</v>
      </c>
      <c r="B221" s="111" t="s">
        <v>88</v>
      </c>
      <c r="C221" s="111" t="s">
        <v>28</v>
      </c>
      <c r="D221" s="111" t="s">
        <v>80</v>
      </c>
      <c r="E221" s="111"/>
      <c r="F221" s="111"/>
      <c r="G221" s="111" t="s">
        <v>192</v>
      </c>
      <c r="H221" s="111"/>
      <c r="I221" s="111"/>
    </row>
    <row r="222" spans="1:9" s="18" customFormat="1" ht="31.5">
      <c r="A222" s="111"/>
      <c r="B222" s="111"/>
      <c r="C222" s="111"/>
      <c r="D222" s="17" t="s">
        <v>8</v>
      </c>
      <c r="E222" s="17" t="s">
        <v>9</v>
      </c>
      <c r="F222" s="17" t="s">
        <v>57</v>
      </c>
      <c r="G222" s="17" t="s">
        <v>8</v>
      </c>
      <c r="H222" s="17" t="s">
        <v>9</v>
      </c>
      <c r="I222" s="17" t="s">
        <v>49</v>
      </c>
    </row>
    <row r="223" spans="1:9" s="18" customFormat="1" ht="15.75">
      <c r="A223" s="17">
        <v>1</v>
      </c>
      <c r="B223" s="17">
        <v>2</v>
      </c>
      <c r="C223" s="17">
        <v>3</v>
      </c>
      <c r="D223" s="17">
        <v>4</v>
      </c>
      <c r="E223" s="17">
        <v>5</v>
      </c>
      <c r="F223" s="17">
        <v>6</v>
      </c>
      <c r="G223" s="17">
        <v>7</v>
      </c>
      <c r="H223" s="17">
        <v>8</v>
      </c>
      <c r="I223" s="17">
        <v>9</v>
      </c>
    </row>
    <row r="224" spans="1:9" s="18" customFormat="1" ht="18.75" customHeight="1">
      <c r="A224" s="17" t="s">
        <v>11</v>
      </c>
      <c r="B224" s="22" t="s">
        <v>11</v>
      </c>
      <c r="C224" s="22" t="s">
        <v>11</v>
      </c>
      <c r="D224" s="22" t="s">
        <v>11</v>
      </c>
      <c r="E224" s="22" t="s">
        <v>11</v>
      </c>
      <c r="F224" s="22" t="s">
        <v>11</v>
      </c>
      <c r="G224" s="22" t="s">
        <v>11</v>
      </c>
      <c r="H224" s="22" t="s">
        <v>11</v>
      </c>
      <c r="I224" s="22" t="s">
        <v>11</v>
      </c>
    </row>
    <row r="225" spans="1:9" s="18" customFormat="1" ht="18.75" customHeight="1">
      <c r="A225" s="17" t="s">
        <v>11</v>
      </c>
      <c r="B225" s="17" t="s">
        <v>14</v>
      </c>
      <c r="C225" s="22" t="s">
        <v>11</v>
      </c>
      <c r="D225" s="22" t="s">
        <v>11</v>
      </c>
      <c r="E225" s="22" t="s">
        <v>11</v>
      </c>
      <c r="F225" s="22" t="s">
        <v>11</v>
      </c>
      <c r="G225" s="22" t="s">
        <v>11</v>
      </c>
      <c r="H225" s="22" t="s">
        <v>11</v>
      </c>
      <c r="I225" s="22" t="s">
        <v>11</v>
      </c>
    </row>
    <row r="226" s="18" customFormat="1" ht="15.75"/>
    <row r="227" spans="1:12" s="18" customFormat="1" ht="15" customHeight="1">
      <c r="A227" s="110" t="s">
        <v>206</v>
      </c>
      <c r="B227" s="110"/>
      <c r="C227" s="110"/>
      <c r="D227" s="110"/>
      <c r="E227" s="110"/>
      <c r="F227" s="110"/>
      <c r="G227" s="110"/>
      <c r="H227" s="110"/>
      <c r="I227" s="110"/>
      <c r="J227" s="110"/>
      <c r="K227" s="19"/>
      <c r="L227" s="19"/>
    </row>
    <row r="228" s="18" customFormat="1" ht="15" customHeight="1"/>
    <row r="229" spans="1:14" s="18" customFormat="1" ht="15.75" customHeight="1">
      <c r="A229" s="127" t="s">
        <v>60</v>
      </c>
      <c r="B229" s="128"/>
      <c r="C229" s="114" t="s">
        <v>59</v>
      </c>
      <c r="D229" s="114" t="s">
        <v>29</v>
      </c>
      <c r="E229" s="112" t="s">
        <v>195</v>
      </c>
      <c r="F229" s="113"/>
      <c r="G229" s="112" t="s">
        <v>187</v>
      </c>
      <c r="H229" s="113"/>
      <c r="I229" s="112" t="s">
        <v>188</v>
      </c>
      <c r="J229" s="113"/>
      <c r="K229" s="112" t="s">
        <v>80</v>
      </c>
      <c r="L229" s="113"/>
      <c r="M229" s="112" t="s">
        <v>192</v>
      </c>
      <c r="N229" s="113"/>
    </row>
    <row r="230" spans="1:14" s="18" customFormat="1" ht="126">
      <c r="A230" s="129"/>
      <c r="B230" s="130"/>
      <c r="C230" s="126"/>
      <c r="D230" s="115"/>
      <c r="E230" s="17" t="s">
        <v>31</v>
      </c>
      <c r="F230" s="17" t="s">
        <v>30</v>
      </c>
      <c r="G230" s="17" t="s">
        <v>31</v>
      </c>
      <c r="H230" s="17" t="s">
        <v>30</v>
      </c>
      <c r="I230" s="17" t="s">
        <v>31</v>
      </c>
      <c r="J230" s="17" t="s">
        <v>30</v>
      </c>
      <c r="K230" s="17" t="s">
        <v>31</v>
      </c>
      <c r="L230" s="17" t="s">
        <v>30</v>
      </c>
      <c r="M230" s="17" t="s">
        <v>31</v>
      </c>
      <c r="N230" s="17" t="s">
        <v>30</v>
      </c>
    </row>
    <row r="231" spans="1:14" s="18" customFormat="1" ht="15.75">
      <c r="A231" s="112">
        <v>1</v>
      </c>
      <c r="B231" s="116"/>
      <c r="C231" s="17">
        <v>2</v>
      </c>
      <c r="D231" s="17">
        <v>3</v>
      </c>
      <c r="E231" s="17">
        <v>4</v>
      </c>
      <c r="F231" s="17">
        <v>5</v>
      </c>
      <c r="G231" s="17">
        <v>6</v>
      </c>
      <c r="H231" s="17">
        <v>7</v>
      </c>
      <c r="I231" s="17">
        <v>8</v>
      </c>
      <c r="J231" s="17">
        <v>9</v>
      </c>
      <c r="K231" s="17">
        <v>10</v>
      </c>
      <c r="L231" s="17">
        <v>11</v>
      </c>
      <c r="M231" s="17">
        <v>12</v>
      </c>
      <c r="N231" s="17">
        <v>13</v>
      </c>
    </row>
    <row r="232" spans="1:14" s="18" customFormat="1" ht="15.75">
      <c r="A232" s="112" t="s">
        <v>11</v>
      </c>
      <c r="B232" s="116"/>
      <c r="C232" s="17" t="s">
        <v>11</v>
      </c>
      <c r="D232" s="17" t="s">
        <v>11</v>
      </c>
      <c r="E232" s="17" t="s">
        <v>11</v>
      </c>
      <c r="F232" s="17" t="s">
        <v>11</v>
      </c>
      <c r="G232" s="17" t="s">
        <v>11</v>
      </c>
      <c r="H232" s="17" t="s">
        <v>11</v>
      </c>
      <c r="I232" s="17" t="s">
        <v>11</v>
      </c>
      <c r="J232" s="17" t="s">
        <v>11</v>
      </c>
      <c r="K232" s="17" t="s">
        <v>11</v>
      </c>
      <c r="L232" s="17" t="s">
        <v>11</v>
      </c>
      <c r="M232" s="17" t="s">
        <v>11</v>
      </c>
      <c r="N232" s="17" t="s">
        <v>11</v>
      </c>
    </row>
    <row r="233" s="18" customFormat="1" ht="15.75"/>
    <row r="234" spans="1:10" s="18" customFormat="1" ht="28.5" customHeight="1">
      <c r="A234" s="119" t="s">
        <v>207</v>
      </c>
      <c r="B234" s="119"/>
      <c r="C234" s="119"/>
      <c r="D234" s="119"/>
      <c r="E234" s="119"/>
      <c r="F234" s="119"/>
      <c r="G234" s="119"/>
      <c r="H234" s="119"/>
      <c r="I234" s="119"/>
      <c r="J234" s="119"/>
    </row>
    <row r="235" spans="1:10" s="18" customFormat="1" ht="15.75">
      <c r="A235" s="119" t="s">
        <v>208</v>
      </c>
      <c r="B235" s="119"/>
      <c r="C235" s="119"/>
      <c r="D235" s="119"/>
      <c r="E235" s="119"/>
      <c r="F235" s="119"/>
      <c r="G235" s="119"/>
      <c r="H235" s="119"/>
      <c r="I235" s="119"/>
      <c r="J235" s="119"/>
    </row>
    <row r="236" spans="1:10" s="18" customFormat="1" ht="15.75">
      <c r="A236" s="119" t="s">
        <v>209</v>
      </c>
      <c r="B236" s="119"/>
      <c r="C236" s="119"/>
      <c r="D236" s="119"/>
      <c r="E236" s="119"/>
      <c r="F236" s="119"/>
      <c r="G236" s="119"/>
      <c r="H236" s="119"/>
      <c r="I236" s="119"/>
      <c r="J236" s="119"/>
    </row>
    <row r="237" s="18" customFormat="1" ht="15.75">
      <c r="J237" s="18" t="s">
        <v>94</v>
      </c>
    </row>
    <row r="238" spans="1:10" s="18" customFormat="1" ht="54.75" customHeight="1">
      <c r="A238" s="111" t="s">
        <v>32</v>
      </c>
      <c r="B238" s="111" t="s">
        <v>7</v>
      </c>
      <c r="C238" s="111" t="s">
        <v>33</v>
      </c>
      <c r="D238" s="111" t="s">
        <v>61</v>
      </c>
      <c r="E238" s="111" t="s">
        <v>34</v>
      </c>
      <c r="F238" s="111" t="s">
        <v>35</v>
      </c>
      <c r="G238" s="111" t="s">
        <v>62</v>
      </c>
      <c r="H238" s="111" t="s">
        <v>36</v>
      </c>
      <c r="I238" s="111"/>
      <c r="J238" s="111" t="s">
        <v>63</v>
      </c>
    </row>
    <row r="239" spans="1:10" s="18" customFormat="1" ht="117.75" customHeight="1">
      <c r="A239" s="111"/>
      <c r="B239" s="111"/>
      <c r="C239" s="111"/>
      <c r="D239" s="111"/>
      <c r="E239" s="111"/>
      <c r="F239" s="111"/>
      <c r="G239" s="111"/>
      <c r="H239" s="17" t="s">
        <v>37</v>
      </c>
      <c r="I239" s="17" t="s">
        <v>38</v>
      </c>
      <c r="J239" s="111"/>
    </row>
    <row r="240" spans="1:10" s="18" customFormat="1" ht="15.75">
      <c r="A240" s="17">
        <v>1</v>
      </c>
      <c r="B240" s="17">
        <v>2</v>
      </c>
      <c r="C240" s="17">
        <v>3</v>
      </c>
      <c r="D240" s="17">
        <v>4</v>
      </c>
      <c r="E240" s="17">
        <v>5</v>
      </c>
      <c r="F240" s="17">
        <v>6</v>
      </c>
      <c r="G240" s="17">
        <v>7</v>
      </c>
      <c r="H240" s="17">
        <v>8</v>
      </c>
      <c r="I240" s="17">
        <v>9</v>
      </c>
      <c r="J240" s="17">
        <v>10</v>
      </c>
    </row>
    <row r="241" spans="1:10" s="18" customFormat="1" ht="15.75">
      <c r="A241" s="17" t="s">
        <v>11</v>
      </c>
      <c r="B241" s="17" t="s">
        <v>11</v>
      </c>
      <c r="C241" s="17" t="s">
        <v>11</v>
      </c>
      <c r="D241" s="17" t="s">
        <v>11</v>
      </c>
      <c r="E241" s="17" t="s">
        <v>11</v>
      </c>
      <c r="F241" s="17" t="s">
        <v>11</v>
      </c>
      <c r="G241" s="17" t="s">
        <v>11</v>
      </c>
      <c r="H241" s="17" t="s">
        <v>11</v>
      </c>
      <c r="I241" s="17" t="s">
        <v>11</v>
      </c>
      <c r="J241" s="17" t="s">
        <v>11</v>
      </c>
    </row>
    <row r="242" spans="1:10" s="18" customFormat="1" ht="15.75">
      <c r="A242" s="17" t="s">
        <v>11</v>
      </c>
      <c r="B242" s="17" t="s">
        <v>14</v>
      </c>
      <c r="C242" s="17" t="s">
        <v>11</v>
      </c>
      <c r="D242" s="17" t="s">
        <v>11</v>
      </c>
      <c r="E242" s="17" t="s">
        <v>11</v>
      </c>
      <c r="F242" s="17" t="s">
        <v>11</v>
      </c>
      <c r="G242" s="17" t="s">
        <v>11</v>
      </c>
      <c r="H242" s="17" t="s">
        <v>11</v>
      </c>
      <c r="I242" s="17" t="s">
        <v>11</v>
      </c>
      <c r="J242" s="17" t="s">
        <v>11</v>
      </c>
    </row>
    <row r="243" s="18" customFormat="1" ht="15.75"/>
    <row r="244" spans="1:12" s="18" customFormat="1" ht="15.75">
      <c r="A244" s="110" t="s">
        <v>210</v>
      </c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</row>
    <row r="245" s="18" customFormat="1" ht="15.75">
      <c r="L245" s="18" t="s">
        <v>93</v>
      </c>
    </row>
    <row r="246" spans="1:12" s="18" customFormat="1" ht="15.75">
      <c r="A246" s="111" t="s">
        <v>32</v>
      </c>
      <c r="B246" s="111" t="s">
        <v>7</v>
      </c>
      <c r="C246" s="111" t="s">
        <v>83</v>
      </c>
      <c r="D246" s="111"/>
      <c r="E246" s="111"/>
      <c r="F246" s="111"/>
      <c r="G246" s="111"/>
      <c r="H246" s="111" t="s">
        <v>211</v>
      </c>
      <c r="I246" s="111"/>
      <c r="J246" s="111"/>
      <c r="K246" s="111"/>
      <c r="L246" s="111"/>
    </row>
    <row r="247" spans="1:12" s="18" customFormat="1" ht="15.75">
      <c r="A247" s="111"/>
      <c r="B247" s="111"/>
      <c r="C247" s="111" t="s">
        <v>39</v>
      </c>
      <c r="D247" s="111" t="s">
        <v>40</v>
      </c>
      <c r="E247" s="111" t="s">
        <v>41</v>
      </c>
      <c r="F247" s="111"/>
      <c r="G247" s="111" t="s">
        <v>64</v>
      </c>
      <c r="H247" s="111" t="s">
        <v>42</v>
      </c>
      <c r="I247" s="111" t="s">
        <v>65</v>
      </c>
      <c r="J247" s="111" t="s">
        <v>41</v>
      </c>
      <c r="K247" s="111"/>
      <c r="L247" s="111" t="s">
        <v>66</v>
      </c>
    </row>
    <row r="248" spans="1:12" s="18" customFormat="1" ht="160.5" customHeight="1">
      <c r="A248" s="111"/>
      <c r="B248" s="111"/>
      <c r="C248" s="111"/>
      <c r="D248" s="111"/>
      <c r="E248" s="17" t="s">
        <v>37</v>
      </c>
      <c r="F248" s="17" t="s">
        <v>38</v>
      </c>
      <c r="G248" s="111"/>
      <c r="H248" s="111"/>
      <c r="I248" s="111"/>
      <c r="J248" s="17" t="s">
        <v>37</v>
      </c>
      <c r="K248" s="17" t="s">
        <v>38</v>
      </c>
      <c r="L248" s="111"/>
    </row>
    <row r="249" spans="1:12" s="18" customFormat="1" ht="15.75">
      <c r="A249" s="17">
        <v>1</v>
      </c>
      <c r="B249" s="17">
        <v>2</v>
      </c>
      <c r="C249" s="17">
        <v>3</v>
      </c>
      <c r="D249" s="17">
        <v>4</v>
      </c>
      <c r="E249" s="17">
        <v>5</v>
      </c>
      <c r="F249" s="17">
        <v>6</v>
      </c>
      <c r="G249" s="17">
        <v>7</v>
      </c>
      <c r="H249" s="17">
        <v>8</v>
      </c>
      <c r="I249" s="17">
        <v>9</v>
      </c>
      <c r="J249" s="17">
        <v>10</v>
      </c>
      <c r="K249" s="17">
        <v>11</v>
      </c>
      <c r="L249" s="17">
        <v>12</v>
      </c>
    </row>
    <row r="250" spans="1:12" s="18" customFormat="1" ht="15.75">
      <c r="A250" s="17" t="s">
        <v>11</v>
      </c>
      <c r="B250" s="17" t="s">
        <v>11</v>
      </c>
      <c r="C250" s="17" t="s">
        <v>11</v>
      </c>
      <c r="D250" s="17" t="s">
        <v>11</v>
      </c>
      <c r="E250" s="17" t="s">
        <v>11</v>
      </c>
      <c r="F250" s="17" t="s">
        <v>11</v>
      </c>
      <c r="G250" s="17" t="s">
        <v>11</v>
      </c>
      <c r="H250" s="17" t="s">
        <v>11</v>
      </c>
      <c r="I250" s="17" t="s">
        <v>11</v>
      </c>
      <c r="J250" s="17" t="s">
        <v>11</v>
      </c>
      <c r="K250" s="17" t="s">
        <v>11</v>
      </c>
      <c r="L250" s="17" t="s">
        <v>11</v>
      </c>
    </row>
    <row r="251" spans="1:12" s="18" customFormat="1" ht="15.75">
      <c r="A251" s="17" t="s">
        <v>11</v>
      </c>
      <c r="B251" s="17" t="s">
        <v>14</v>
      </c>
      <c r="C251" s="17" t="s">
        <v>11</v>
      </c>
      <c r="D251" s="17" t="s">
        <v>11</v>
      </c>
      <c r="E251" s="17" t="s">
        <v>11</v>
      </c>
      <c r="F251" s="17" t="s">
        <v>11</v>
      </c>
      <c r="G251" s="17" t="s">
        <v>11</v>
      </c>
      <c r="H251" s="17" t="s">
        <v>11</v>
      </c>
      <c r="I251" s="17" t="s">
        <v>11</v>
      </c>
      <c r="J251" s="17" t="s">
        <v>11</v>
      </c>
      <c r="K251" s="17" t="s">
        <v>11</v>
      </c>
      <c r="L251" s="17" t="s">
        <v>11</v>
      </c>
    </row>
    <row r="252" s="18" customFormat="1" ht="15.75"/>
    <row r="253" spans="1:9" s="18" customFormat="1" ht="15.75">
      <c r="A253" s="110" t="s">
        <v>212</v>
      </c>
      <c r="B253" s="110"/>
      <c r="C253" s="110"/>
      <c r="D253" s="110"/>
      <c r="E253" s="110"/>
      <c r="F253" s="110"/>
      <c r="G253" s="110"/>
      <c r="H253" s="110"/>
      <c r="I253" s="110"/>
    </row>
    <row r="254" s="18" customFormat="1" ht="15.75">
      <c r="I254" s="18" t="s">
        <v>89</v>
      </c>
    </row>
    <row r="255" spans="1:9" s="18" customFormat="1" ht="189">
      <c r="A255" s="17" t="s">
        <v>32</v>
      </c>
      <c r="B255" s="17" t="s">
        <v>7</v>
      </c>
      <c r="C255" s="17" t="s">
        <v>33</v>
      </c>
      <c r="D255" s="17" t="s">
        <v>43</v>
      </c>
      <c r="E255" s="17" t="s">
        <v>213</v>
      </c>
      <c r="F255" s="17" t="s">
        <v>214</v>
      </c>
      <c r="G255" s="17" t="s">
        <v>215</v>
      </c>
      <c r="H255" s="17" t="s">
        <v>44</v>
      </c>
      <c r="I255" s="17" t="s">
        <v>45</v>
      </c>
    </row>
    <row r="256" spans="1:9" s="18" customFormat="1" ht="15.75">
      <c r="A256" s="17">
        <v>1</v>
      </c>
      <c r="B256" s="17">
        <v>2</v>
      </c>
      <c r="C256" s="17">
        <v>3</v>
      </c>
      <c r="D256" s="17">
        <v>4</v>
      </c>
      <c r="E256" s="17">
        <v>5</v>
      </c>
      <c r="F256" s="17">
        <v>6</v>
      </c>
      <c r="G256" s="17">
        <v>7</v>
      </c>
      <c r="H256" s="17">
        <v>8</v>
      </c>
      <c r="I256" s="17">
        <v>9</v>
      </c>
    </row>
    <row r="257" spans="1:9" s="18" customFormat="1" ht="15.75">
      <c r="A257" s="17" t="s">
        <v>11</v>
      </c>
      <c r="B257" s="17" t="s">
        <v>11</v>
      </c>
      <c r="C257" s="17" t="s">
        <v>11</v>
      </c>
      <c r="D257" s="17" t="s">
        <v>11</v>
      </c>
      <c r="E257" s="17" t="s">
        <v>11</v>
      </c>
      <c r="F257" s="17" t="s">
        <v>11</v>
      </c>
      <c r="G257" s="17" t="s">
        <v>11</v>
      </c>
      <c r="H257" s="17" t="s">
        <v>11</v>
      </c>
      <c r="I257" s="17" t="s">
        <v>11</v>
      </c>
    </row>
    <row r="258" spans="1:9" s="18" customFormat="1" ht="15.75">
      <c r="A258" s="17" t="s">
        <v>11</v>
      </c>
      <c r="B258" s="17" t="s">
        <v>14</v>
      </c>
      <c r="C258" s="17" t="s">
        <v>11</v>
      </c>
      <c r="D258" s="17" t="s">
        <v>11</v>
      </c>
      <c r="E258" s="17" t="s">
        <v>11</v>
      </c>
      <c r="F258" s="17" t="s">
        <v>11</v>
      </c>
      <c r="G258" s="17" t="s">
        <v>11</v>
      </c>
      <c r="H258" s="17" t="s">
        <v>11</v>
      </c>
      <c r="I258" s="17" t="s">
        <v>11</v>
      </c>
    </row>
    <row r="259" s="18" customFormat="1" ht="15.75"/>
    <row r="260" spans="1:9" s="18" customFormat="1" ht="15.75">
      <c r="A260" s="132" t="s">
        <v>90</v>
      </c>
      <c r="B260" s="132"/>
      <c r="C260" s="132"/>
      <c r="D260" s="132"/>
      <c r="E260" s="132"/>
      <c r="F260" s="132"/>
      <c r="G260" s="132"/>
      <c r="H260" s="132"/>
      <c r="I260" s="132"/>
    </row>
    <row r="261" spans="1:9" s="18" customFormat="1" ht="15.75">
      <c r="A261" s="32"/>
      <c r="B261" s="32"/>
      <c r="C261" s="32"/>
      <c r="D261" s="32"/>
      <c r="E261" s="32"/>
      <c r="F261" s="32"/>
      <c r="G261" s="32"/>
      <c r="H261" s="32"/>
      <c r="I261" s="32"/>
    </row>
    <row r="262" spans="1:9" s="18" customFormat="1" ht="51" customHeight="1">
      <c r="A262" s="119" t="s">
        <v>216</v>
      </c>
      <c r="B262" s="119"/>
      <c r="C262" s="119"/>
      <c r="D262" s="119"/>
      <c r="E262" s="119"/>
      <c r="F262" s="119"/>
      <c r="G262" s="119"/>
      <c r="H262" s="119"/>
      <c r="I262" s="119"/>
    </row>
    <row r="263" s="18" customFormat="1" ht="15.75"/>
    <row r="264" spans="1:9" s="18" customFormat="1" ht="15.75">
      <c r="A264" s="110" t="s">
        <v>172</v>
      </c>
      <c r="B264" s="110"/>
      <c r="C264" s="33"/>
      <c r="D264" s="31"/>
      <c r="G264" s="133" t="s">
        <v>108</v>
      </c>
      <c r="H264" s="133"/>
      <c r="I264" s="133"/>
    </row>
    <row r="265" spans="1:9" s="18" customFormat="1" ht="15.75">
      <c r="A265" s="19"/>
      <c r="B265" s="34"/>
      <c r="D265" s="33" t="s">
        <v>46</v>
      </c>
      <c r="G265" s="131" t="s">
        <v>47</v>
      </c>
      <c r="H265" s="131"/>
      <c r="I265" s="131"/>
    </row>
    <row r="266" spans="1:9" s="18" customFormat="1" ht="15.75">
      <c r="A266" s="110" t="s">
        <v>91</v>
      </c>
      <c r="B266" s="110"/>
      <c r="C266" s="33"/>
      <c r="D266" s="31"/>
      <c r="G266" s="133" t="s">
        <v>217</v>
      </c>
      <c r="H266" s="133"/>
      <c r="I266" s="133"/>
    </row>
    <row r="267" spans="1:9" s="18" customFormat="1" ht="15.75">
      <c r="A267" s="20"/>
      <c r="B267" s="33"/>
      <c r="C267" s="33"/>
      <c r="D267" s="33" t="s">
        <v>46</v>
      </c>
      <c r="G267" s="131" t="s">
        <v>47</v>
      </c>
      <c r="H267" s="131"/>
      <c r="I267" s="131"/>
    </row>
    <row r="268" spans="4:9" ht="15">
      <c r="D268" s="12"/>
      <c r="E268" s="12"/>
      <c r="F268" s="12"/>
      <c r="G268" s="12"/>
      <c r="H268" s="12"/>
      <c r="I268" s="12"/>
    </row>
  </sheetData>
  <sheetProtection/>
  <mergeCells count="187">
    <mergeCell ref="M229:N229"/>
    <mergeCell ref="N5:P5"/>
    <mergeCell ref="F13:G13"/>
    <mergeCell ref="C13:E13"/>
    <mergeCell ref="C12:E12"/>
    <mergeCell ref="A7:P7"/>
    <mergeCell ref="O8:P8"/>
    <mergeCell ref="L9:M9"/>
    <mergeCell ref="O10:P10"/>
    <mergeCell ref="O9:P9"/>
    <mergeCell ref="L8:M8"/>
    <mergeCell ref="A8:J8"/>
    <mergeCell ref="A14:P14"/>
    <mergeCell ref="A9:J9"/>
    <mergeCell ref="O11:P11"/>
    <mergeCell ref="L10:M10"/>
    <mergeCell ref="A10:J10"/>
    <mergeCell ref="A11:J11"/>
    <mergeCell ref="L11:M11"/>
    <mergeCell ref="A15:P15"/>
    <mergeCell ref="A16:P16"/>
    <mergeCell ref="H12:M12"/>
    <mergeCell ref="A17:P17"/>
    <mergeCell ref="O13:P13"/>
    <mergeCell ref="O12:P12"/>
    <mergeCell ref="H13:M13"/>
    <mergeCell ref="F12:G12"/>
    <mergeCell ref="A19:P19"/>
    <mergeCell ref="K21:N21"/>
    <mergeCell ref="A21:A22"/>
    <mergeCell ref="B21:B22"/>
    <mergeCell ref="C21:F21"/>
    <mergeCell ref="G21:J21"/>
    <mergeCell ref="A36:J36"/>
    <mergeCell ref="A38:A39"/>
    <mergeCell ref="B38:B39"/>
    <mergeCell ref="C38:F38"/>
    <mergeCell ref="G38:J38"/>
    <mergeCell ref="A47:N47"/>
    <mergeCell ref="A48:N48"/>
    <mergeCell ref="A50:A51"/>
    <mergeCell ref="B50:B51"/>
    <mergeCell ref="C50:F50"/>
    <mergeCell ref="G50:J50"/>
    <mergeCell ref="K50:N50"/>
    <mergeCell ref="A69:N69"/>
    <mergeCell ref="A71:A72"/>
    <mergeCell ref="B71:B72"/>
    <mergeCell ref="C71:F71"/>
    <mergeCell ref="G71:J71"/>
    <mergeCell ref="K71:N71"/>
    <mergeCell ref="A77:J77"/>
    <mergeCell ref="A79:A80"/>
    <mergeCell ref="B79:B80"/>
    <mergeCell ref="C79:F79"/>
    <mergeCell ref="G79:J79"/>
    <mergeCell ref="A96:J96"/>
    <mergeCell ref="A98:A99"/>
    <mergeCell ref="B98:B99"/>
    <mergeCell ref="C98:F98"/>
    <mergeCell ref="G98:J98"/>
    <mergeCell ref="A104:N104"/>
    <mergeCell ref="A105:N105"/>
    <mergeCell ref="A107:A108"/>
    <mergeCell ref="B107:B108"/>
    <mergeCell ref="C107:F107"/>
    <mergeCell ref="G107:J107"/>
    <mergeCell ref="K107:N107"/>
    <mergeCell ref="A113:J113"/>
    <mergeCell ref="A115:A116"/>
    <mergeCell ref="B115:B116"/>
    <mergeCell ref="C115:F115"/>
    <mergeCell ref="G115:J115"/>
    <mergeCell ref="A121:M121"/>
    <mergeCell ref="A122:M122"/>
    <mergeCell ref="A198:K198"/>
    <mergeCell ref="K125:M125"/>
    <mergeCell ref="A153:J153"/>
    <mergeCell ref="A155:A156"/>
    <mergeCell ref="B155:B156"/>
    <mergeCell ref="C155:C156"/>
    <mergeCell ref="H125:J125"/>
    <mergeCell ref="B125:B126"/>
    <mergeCell ref="H155:J155"/>
    <mergeCell ref="A125:A126"/>
    <mergeCell ref="C125:C126"/>
    <mergeCell ref="D155:D156"/>
    <mergeCell ref="E155:G155"/>
    <mergeCell ref="D125:D126"/>
    <mergeCell ref="E125:G125"/>
    <mergeCell ref="K184:L184"/>
    <mergeCell ref="C185:D185"/>
    <mergeCell ref="A185:B186"/>
    <mergeCell ref="A187:B187"/>
    <mergeCell ref="E185:F185"/>
    <mergeCell ref="G185:H185"/>
    <mergeCell ref="I185:J185"/>
    <mergeCell ref="K185:L185"/>
    <mergeCell ref="A210:L210"/>
    <mergeCell ref="A211:L211"/>
    <mergeCell ref="B200:B202"/>
    <mergeCell ref="G200:J200"/>
    <mergeCell ref="E201:F201"/>
    <mergeCell ref="A200:A202"/>
    <mergeCell ref="C200:F200"/>
    <mergeCell ref="I201:J201"/>
    <mergeCell ref="A190:B190"/>
    <mergeCell ref="A266:B266"/>
    <mergeCell ref="G247:G248"/>
    <mergeCell ref="H247:H248"/>
    <mergeCell ref="A260:I260"/>
    <mergeCell ref="A262:I262"/>
    <mergeCell ref="G266:I266"/>
    <mergeCell ref="G264:I264"/>
    <mergeCell ref="A253:I253"/>
    <mergeCell ref="H246:L246"/>
    <mergeCell ref="C247:C248"/>
    <mergeCell ref="D247:D248"/>
    <mergeCell ref="A264:B264"/>
    <mergeCell ref="E247:F247"/>
    <mergeCell ref="G265:I265"/>
    <mergeCell ref="B238:B239"/>
    <mergeCell ref="C238:C239"/>
    <mergeCell ref="D238:D239"/>
    <mergeCell ref="A234:J234"/>
    <mergeCell ref="G238:G239"/>
    <mergeCell ref="G267:I267"/>
    <mergeCell ref="A244:L244"/>
    <mergeCell ref="A246:A248"/>
    <mergeCell ref="B246:B248"/>
    <mergeCell ref="C246:G246"/>
    <mergeCell ref="I229:J229"/>
    <mergeCell ref="C229:C230"/>
    <mergeCell ref="A235:J235"/>
    <mergeCell ref="A236:J236"/>
    <mergeCell ref="E238:E239"/>
    <mergeCell ref="F238:F239"/>
    <mergeCell ref="A229:B230"/>
    <mergeCell ref="H238:I238"/>
    <mergeCell ref="A231:B231"/>
    <mergeCell ref="A238:A239"/>
    <mergeCell ref="A219:I219"/>
    <mergeCell ref="A221:A222"/>
    <mergeCell ref="B221:B222"/>
    <mergeCell ref="C221:C222"/>
    <mergeCell ref="D221:F221"/>
    <mergeCell ref="G221:I221"/>
    <mergeCell ref="A189:B189"/>
    <mergeCell ref="A192:B192"/>
    <mergeCell ref="A193:B193"/>
    <mergeCell ref="A191:B191"/>
    <mergeCell ref="A196:B196"/>
    <mergeCell ref="A195:B195"/>
    <mergeCell ref="G213:I213"/>
    <mergeCell ref="J213:L213"/>
    <mergeCell ref="C213:C214"/>
    <mergeCell ref="D213:F213"/>
    <mergeCell ref="A213:A214"/>
    <mergeCell ref="B213:B214"/>
    <mergeCell ref="K201:K202"/>
    <mergeCell ref="L201:L202"/>
    <mergeCell ref="A18:P18"/>
    <mergeCell ref="A183:K183"/>
    <mergeCell ref="K200:L200"/>
    <mergeCell ref="C201:D201"/>
    <mergeCell ref="M198:N198"/>
    <mergeCell ref="O198:P198"/>
    <mergeCell ref="G201:H201"/>
    <mergeCell ref="A194:B194"/>
    <mergeCell ref="M201:M202"/>
    <mergeCell ref="N201:N202"/>
    <mergeCell ref="O201:O202"/>
    <mergeCell ref="P201:P202"/>
    <mergeCell ref="O199:P199"/>
    <mergeCell ref="M199:N199"/>
    <mergeCell ref="O200:P200"/>
    <mergeCell ref="M200:N200"/>
    <mergeCell ref="A227:J227"/>
    <mergeCell ref="J247:K247"/>
    <mergeCell ref="L247:L248"/>
    <mergeCell ref="I247:I248"/>
    <mergeCell ref="K229:L229"/>
    <mergeCell ref="D229:D230"/>
    <mergeCell ref="E229:F229"/>
    <mergeCell ref="G229:H229"/>
    <mergeCell ref="A232:B232"/>
    <mergeCell ref="J238:J239"/>
  </mergeCells>
  <printOptions/>
  <pageMargins left="0.15748031496062992" right="0.15748031496062992" top="0.7874015748031497" bottom="0.3937007874015748" header="0.31496062992125984" footer="0.31496062992125984"/>
  <pageSetup horizontalDpi="600" verticalDpi="600" orientation="landscape" paperSize="9" scale="50" r:id="rId1"/>
  <rowBreaks count="6" manualBreakCount="6">
    <brk id="34" max="15" man="1"/>
    <brk id="75" max="15" man="1"/>
    <brk id="119" max="15" man="1"/>
    <brk id="151" max="15" man="1"/>
    <brk id="181" max="15" man="1"/>
    <brk id="226" max="1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2020-12-03T07:39:31Z</cp:lastPrinted>
  <dcterms:created xsi:type="dcterms:W3CDTF">2018-08-27T10:46:38Z</dcterms:created>
  <dcterms:modified xsi:type="dcterms:W3CDTF">2020-12-17T11:10:50Z</dcterms:modified>
  <cp:category/>
  <cp:version/>
  <cp:contentType/>
  <cp:contentStatus/>
</cp:coreProperties>
</file>