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паспорт з 01.01.2021" sheetId="1" r:id="rId1"/>
  </sheets>
  <definedNames>
    <definedName name="_xlnm.Print_Area" localSheetId="0">'паспорт з 01.01.2021'!$A$1:$G$89</definedName>
  </definedNames>
  <calcPr fullCalcOnLoad="1"/>
</workbook>
</file>

<file path=xl/sharedStrings.xml><?xml version="1.0" encoding="utf-8"?>
<sst xmlns="http://schemas.openxmlformats.org/spreadsheetml/2006/main" count="154" uniqueCount="104">
  <si>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</si>
  <si>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</si>
  <si>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</si>
  <si>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</si>
  <si>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</si>
  <si>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</si>
  <si>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</si>
  <si>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</si>
  <si>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</si>
  <si>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</si>
  <si>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</si>
  <si>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</si>
  <si>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</si>
  <si>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</si>
  <si>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</si>
  <si>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</si>
  <si>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</si>
  <si>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</si>
  <si>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</si>
  <si>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</si>
  <si>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</si>
  <si>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</si>
  <si>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</si>
  <si>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</si>
  <si>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</si>
  <si>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</si>
  <si>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</si>
  <si>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</si>
  <si>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</si>
  <si>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</si>
  <si>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</si>
  <si>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</si>
  <si>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</si>
  <si>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</si>
  <si>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</si>
  <si>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</si>
  <si>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</si>
  <si>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</si>
  <si>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</si>
  <si>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</si>
  <si>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</si>
  <si>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</si>
  <si>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</si>
  <si>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</si>
  <si>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</si>
  <si>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</si>
  <si>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</si>
  <si>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</si>
  <si>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середнє число окладів (ставок) керівних працівників</t>
  </si>
  <si>
    <t>од.</t>
  </si>
  <si>
    <t>статут</t>
  </si>
  <si>
    <t>штатний розпис</t>
  </si>
  <si>
    <t>грн.</t>
  </si>
  <si>
    <t>розрахунок</t>
  </si>
  <si>
    <t>%</t>
  </si>
  <si>
    <t>Фінансове управління Дунаєвецької міської ради</t>
  </si>
  <si>
    <t>Начальник фінансового управління</t>
  </si>
  <si>
    <t xml:space="preserve">Забезпечення діяльності палаців і будинків культури, клубів, центрів дозвілля та інших клубних закладів  </t>
  </si>
  <si>
    <t>Організація культурного дозвілля населення та зміцнення культурних традицій</t>
  </si>
  <si>
    <t xml:space="preserve">Забезпечення діяльності палаців і будинків культури, клубів, центрів дозвілля та інших клубних закладів </t>
  </si>
  <si>
    <t xml:space="preserve">кількість установ - усього                             </t>
  </si>
  <si>
    <t xml:space="preserve">у тому числі:                                                 </t>
  </si>
  <si>
    <t>центрів культури і дозвілля</t>
  </si>
  <si>
    <t xml:space="preserve">будинків культури,                                    </t>
  </si>
  <si>
    <t xml:space="preserve">клубів                                              </t>
  </si>
  <si>
    <t>кількість народних колективів</t>
  </si>
  <si>
    <t>кількість гуртків</t>
  </si>
  <si>
    <t xml:space="preserve">середнє число окладів (ставок) - усього       </t>
  </si>
  <si>
    <t xml:space="preserve">середнє число окладів (ставок) спеціалістів          </t>
  </si>
  <si>
    <t xml:space="preserve">середнє число окладів (ставок) обслуговуючого та технічного  персоналу  </t>
  </si>
  <si>
    <t xml:space="preserve">видатки  на забезпечення діяльності палаців,будинків культури клубів та інших закладів клубного типу            </t>
  </si>
  <si>
    <t>паспорт аматорського колективу</t>
  </si>
  <si>
    <t>щоденик гурткової роботи</t>
  </si>
  <si>
    <t>кошторис</t>
  </si>
  <si>
    <t>кількість відвідувачів-усього</t>
  </si>
  <si>
    <t>у тому числі:</t>
  </si>
  <si>
    <t xml:space="preserve">за реалізованими  квитками </t>
  </si>
  <si>
    <t xml:space="preserve">безкоштовно </t>
  </si>
  <si>
    <t>кількість заходів, які забезпечують організацію культурного   дозвілля  населення</t>
  </si>
  <si>
    <t xml:space="preserve">плановий обсяг доходів </t>
  </si>
  <si>
    <t>у тому числі доходи від реалізованих квитків</t>
  </si>
  <si>
    <t>кількість реалізованих квитків</t>
  </si>
  <si>
    <t>осіб</t>
  </si>
  <si>
    <t>шт</t>
  </si>
  <si>
    <t>середня вартість одного квитка</t>
  </si>
  <si>
    <t xml:space="preserve">середні витрати на одного відвідувача </t>
  </si>
  <si>
    <t>середні витрати на проведення одного заходу</t>
  </si>
  <si>
    <t>0828</t>
  </si>
  <si>
    <t>Мета бюджетної програми: Надання послуг з організації культурного дозвілля населення</t>
  </si>
  <si>
    <t>динаміка збільшення відвідувачів у плановому періоді відповідно до фактичного показника попереднього періоду</t>
  </si>
  <si>
    <t>бюджетної програми місцевого бюджету на 2021 рік</t>
  </si>
  <si>
    <t>Обсяг бюджетних призначень / бюджетних асигнувань -6 990 909,00 гривень, у тому числі загального фонду - 6 924 153,00 гривень та  спеціального фонду - 66 756,00 гривень.</t>
  </si>
  <si>
    <t xml:space="preserve">Т.в.о.начальника управління культури, туризму та інформації </t>
  </si>
  <si>
    <t>Н.В. Манчук</t>
  </si>
  <si>
    <t>Т.В.Абзалова</t>
  </si>
  <si>
    <t>Управління культури, туризму та інформації  Дунаєвецької міської ради</t>
  </si>
  <si>
    <t xml:space="preserve">Конституція України, Бюджетний Кодекс України, Закон України "Про Державний бюджет України на 2021 рік" №1082-ІХ від 15.12.2020р., рішення сесії Дунаєвецької міської ради "Про міський бюджет на 2021рік." №9-3/2020 від 22.12.2020 року.,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</t>
  </si>
  <si>
    <t>Наказ Упрвління культури, туризму та інформації Дунаєвецької міської ради</t>
  </si>
  <si>
    <t xml:space="preserve">Підстави для виконання бюджетної програми </t>
  </si>
  <si>
    <t xml:space="preserve"> тис.грн.</t>
  </si>
  <si>
    <t>тис.грн.</t>
  </si>
  <si>
    <t xml:space="preserve">Забезпечення організації культурного дозвілля населення, зміцнення культурних традицій </t>
  </si>
  <si>
    <t>від  08 лютого  2021 року № 11-н</t>
  </si>
  <si>
    <t xml:space="preserve">зведений річний план закладів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</si>
</sst>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#,##0.0"/>
    <numFmt numFmtId="186" formatCode="#,##0.000"/>
    <numFmt numFmtId="187" formatCode="0.0"/>
    <numFmt numFmtId="188" formatCode="0.000000"/>
    <numFmt numFmtId="189" formatCode="0.00000"/>
    <numFmt numFmtId="190" formatCode="0.0000"/>
    <numFmt numFmtId="191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4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3" fontId="44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4" fillId="0" borderId="10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185" fontId="44" fillId="0" borderId="10" xfId="0" applyNumberFormat="1" applyFont="1" applyBorder="1" applyAlignment="1">
      <alignment horizontal="center" vertical="center" wrapText="1"/>
    </xf>
    <xf numFmtId="186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5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workbookViewId="0" topLeftCell="A1">
      <selection activeCell="D15" sqref="D15:E15"/>
    </sheetView>
  </sheetViews>
  <sheetFormatPr defaultColWidth="21.57421875" defaultRowHeight="15"/>
  <cols>
    <col min="1" max="1" width="6.57421875" style="2" customWidth="1"/>
    <col min="2" max="2" width="46.140625" style="2" customWidth="1"/>
    <col min="3" max="5" width="21.57421875" style="2" customWidth="1"/>
    <col min="6" max="6" width="37.140625" style="2" customWidth="1"/>
    <col min="7" max="7" width="19.140625" style="2" customWidth="1"/>
    <col min="8" max="38" width="10.28125" style="2" customWidth="1"/>
    <col min="39" max="16384" width="21.57421875" style="2" customWidth="1"/>
  </cols>
  <sheetData>
    <row r="1" spans="6:7" ht="15">
      <c r="F1" s="66" t="s">
        <v>37</v>
      </c>
      <c r="G1" s="67"/>
    </row>
    <row r="2" spans="6:7" ht="15">
      <c r="F2" s="67"/>
      <c r="G2" s="67"/>
    </row>
    <row r="3" spans="6:7" ht="32.25" customHeight="1">
      <c r="F3" s="67"/>
      <c r="G3" s="67"/>
    </row>
    <row r="4" spans="1:5" ht="15.75">
      <c r="A4" s="15"/>
      <c r="E4" s="15" t="s">
        <v>0</v>
      </c>
    </row>
    <row r="5" spans="1:7" ht="15.75">
      <c r="A5" s="15"/>
      <c r="B5" s="15"/>
      <c r="E5" s="68" t="s">
        <v>97</v>
      </c>
      <c r="F5" s="68"/>
      <c r="G5" s="68"/>
    </row>
    <row r="6" spans="1:7" ht="15" customHeight="1">
      <c r="A6" s="15"/>
      <c r="E6" s="69" t="s">
        <v>1</v>
      </c>
      <c r="F6" s="69"/>
      <c r="G6" s="69"/>
    </row>
    <row r="7" spans="1:7" ht="15.75">
      <c r="A7" s="15"/>
      <c r="E7" s="64" t="s">
        <v>102</v>
      </c>
      <c r="F7" s="64"/>
      <c r="G7" s="64"/>
    </row>
    <row r="8" spans="5:7" ht="14.25" customHeight="1">
      <c r="E8" s="70"/>
      <c r="F8" s="70"/>
      <c r="G8" s="70"/>
    </row>
    <row r="10" spans="1:7" ht="15.75">
      <c r="A10" s="65" t="s">
        <v>2</v>
      </c>
      <c r="B10" s="65"/>
      <c r="C10" s="65"/>
      <c r="D10" s="65"/>
      <c r="E10" s="65"/>
      <c r="F10" s="65"/>
      <c r="G10" s="65"/>
    </row>
    <row r="11" spans="1:7" ht="15.75">
      <c r="A11" s="65" t="s">
        <v>90</v>
      </c>
      <c r="B11" s="65"/>
      <c r="C11" s="65"/>
      <c r="D11" s="65"/>
      <c r="E11" s="65"/>
      <c r="F11" s="65"/>
      <c r="G11" s="65"/>
    </row>
    <row r="14" spans="1:16" ht="15" customHeight="1">
      <c r="A14" s="16" t="s">
        <v>38</v>
      </c>
      <c r="B14" s="16">
        <v>1000000</v>
      </c>
      <c r="C14" s="16"/>
      <c r="D14" s="63" t="s">
        <v>95</v>
      </c>
      <c r="E14" s="63"/>
      <c r="F14" s="63"/>
      <c r="G14" s="29">
        <v>42732053</v>
      </c>
      <c r="H14" s="23"/>
      <c r="I14" s="23"/>
      <c r="J14" s="23"/>
      <c r="K14" s="23"/>
      <c r="L14" s="77"/>
      <c r="M14" s="77"/>
      <c r="N14" s="23"/>
      <c r="O14" s="77"/>
      <c r="P14" s="77"/>
    </row>
    <row r="15" spans="1:16" ht="28.5" customHeight="1">
      <c r="A15" s="72" t="s">
        <v>46</v>
      </c>
      <c r="B15" s="72"/>
      <c r="C15" s="72"/>
      <c r="D15" s="85" t="s">
        <v>1</v>
      </c>
      <c r="E15" s="85"/>
      <c r="F15" s="17"/>
      <c r="G15" s="30" t="s">
        <v>39</v>
      </c>
      <c r="H15" s="27"/>
      <c r="I15" s="82"/>
      <c r="J15" s="82"/>
      <c r="K15" s="82"/>
      <c r="L15" s="83"/>
      <c r="M15" s="83"/>
      <c r="N15" s="24"/>
      <c r="O15" s="84"/>
      <c r="P15" s="84"/>
    </row>
    <row r="16" spans="1:16" ht="15" customHeight="1">
      <c r="A16" s="18" t="s">
        <v>40</v>
      </c>
      <c r="B16" s="18">
        <v>1010000</v>
      </c>
      <c r="C16" s="18"/>
      <c r="D16" s="63" t="s">
        <v>95</v>
      </c>
      <c r="E16" s="63"/>
      <c r="F16" s="63"/>
      <c r="G16" s="31">
        <v>42732053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3.25" customHeight="1">
      <c r="A17" s="72" t="s">
        <v>42</v>
      </c>
      <c r="B17" s="72"/>
      <c r="C17" s="72"/>
      <c r="D17" s="86" t="s">
        <v>29</v>
      </c>
      <c r="E17" s="86"/>
      <c r="F17" s="17"/>
      <c r="G17" s="30" t="s">
        <v>39</v>
      </c>
      <c r="H17" s="27"/>
      <c r="I17" s="82"/>
      <c r="J17" s="82"/>
      <c r="K17" s="82"/>
      <c r="L17" s="82"/>
      <c r="M17" s="82"/>
      <c r="N17" s="24"/>
      <c r="O17" s="84"/>
      <c r="P17" s="84"/>
    </row>
    <row r="18" spans="1:16" ht="40.5" customHeight="1">
      <c r="A18" s="19" t="s">
        <v>41</v>
      </c>
      <c r="B18" s="20">
        <v>1014060</v>
      </c>
      <c r="C18" s="34">
        <v>4060</v>
      </c>
      <c r="D18" s="40" t="s">
        <v>87</v>
      </c>
      <c r="E18" s="87" t="s">
        <v>57</v>
      </c>
      <c r="F18" s="87"/>
      <c r="G18" s="53">
        <v>22507000000</v>
      </c>
      <c r="H18" s="41"/>
      <c r="I18" s="19"/>
      <c r="J18" s="26"/>
      <c r="K18" s="78"/>
      <c r="L18" s="78"/>
      <c r="M18" s="78"/>
      <c r="N18" s="78"/>
      <c r="O18" s="78"/>
      <c r="P18" s="26"/>
    </row>
    <row r="19" spans="2:16" ht="56.25" customHeight="1">
      <c r="B19" s="21" t="s">
        <v>42</v>
      </c>
      <c r="C19" s="22" t="s">
        <v>43</v>
      </c>
      <c r="D19" s="17" t="s">
        <v>44</v>
      </c>
      <c r="E19" s="72" t="s">
        <v>47</v>
      </c>
      <c r="F19" s="72"/>
      <c r="G19" s="22" t="s">
        <v>45</v>
      </c>
      <c r="H19" s="28"/>
      <c r="I19" s="39"/>
      <c r="J19" s="21"/>
      <c r="K19" s="82"/>
      <c r="L19" s="82"/>
      <c r="M19" s="82"/>
      <c r="N19" s="82"/>
      <c r="O19" s="82"/>
      <c r="P19" s="24"/>
    </row>
    <row r="20" spans="1:11" ht="42" customHeight="1">
      <c r="A20" s="13" t="s">
        <v>3</v>
      </c>
      <c r="B20" s="73" t="s">
        <v>91</v>
      </c>
      <c r="C20" s="73"/>
      <c r="D20" s="73"/>
      <c r="E20" s="73"/>
      <c r="F20" s="73"/>
      <c r="G20" s="73"/>
      <c r="K20" s="55"/>
    </row>
    <row r="21" spans="1:7" s="36" customFormat="1" ht="20.25" customHeight="1">
      <c r="A21" s="38" t="s">
        <v>4</v>
      </c>
      <c r="B21" s="73" t="s">
        <v>98</v>
      </c>
      <c r="C21" s="73"/>
      <c r="D21" s="73"/>
      <c r="E21" s="54"/>
      <c r="F21" s="54"/>
      <c r="G21" s="54"/>
    </row>
    <row r="22" spans="1:7" ht="68.25" customHeight="1">
      <c r="A22" s="13"/>
      <c r="B22" s="75" t="s">
        <v>96</v>
      </c>
      <c r="C22" s="75"/>
      <c r="D22" s="75"/>
      <c r="E22" s="75"/>
      <c r="F22" s="75"/>
      <c r="G22" s="75"/>
    </row>
    <row r="23" spans="1:7" ht="15.75">
      <c r="A23" s="13" t="s">
        <v>5</v>
      </c>
      <c r="B23" s="73" t="s">
        <v>30</v>
      </c>
      <c r="C23" s="73"/>
      <c r="D23" s="73"/>
      <c r="E23" s="73"/>
      <c r="F23" s="73"/>
      <c r="G23" s="73"/>
    </row>
    <row r="24" ht="15.75">
      <c r="A24" s="1"/>
    </row>
    <row r="25" spans="1:7" ht="15.75">
      <c r="A25" s="11" t="s">
        <v>7</v>
      </c>
      <c r="B25" s="71" t="s">
        <v>31</v>
      </c>
      <c r="C25" s="71"/>
      <c r="D25" s="71"/>
      <c r="E25" s="71"/>
      <c r="F25" s="71"/>
      <c r="G25" s="71"/>
    </row>
    <row r="26" spans="1:7" ht="29.25" customHeight="1">
      <c r="A26" s="11"/>
      <c r="B26" s="71" t="s">
        <v>58</v>
      </c>
      <c r="C26" s="71"/>
      <c r="D26" s="71"/>
      <c r="E26" s="71"/>
      <c r="F26" s="71"/>
      <c r="G26" s="71"/>
    </row>
    <row r="27" spans="1:7" ht="24.75" customHeight="1">
      <c r="A27" s="6" t="s">
        <v>6</v>
      </c>
      <c r="B27" s="74" t="s">
        <v>88</v>
      </c>
      <c r="C27" s="74"/>
      <c r="D27" s="74"/>
      <c r="E27" s="74"/>
      <c r="F27" s="74"/>
      <c r="G27" s="74"/>
    </row>
    <row r="28" spans="1:7" ht="15.75">
      <c r="A28" s="13" t="s">
        <v>9</v>
      </c>
      <c r="B28" s="73" t="s">
        <v>32</v>
      </c>
      <c r="C28" s="73"/>
      <c r="D28" s="73"/>
      <c r="E28" s="73"/>
      <c r="F28" s="73"/>
      <c r="G28" s="73"/>
    </row>
    <row r="29" spans="1:7" ht="15.75">
      <c r="A29" s="13"/>
      <c r="B29" s="12"/>
      <c r="C29" s="12"/>
      <c r="D29" s="12"/>
      <c r="E29" s="12"/>
      <c r="F29" s="12"/>
      <c r="G29" s="12"/>
    </row>
    <row r="30" spans="1:7" ht="15.75">
      <c r="A30" s="11" t="s">
        <v>7</v>
      </c>
      <c r="B30" s="71" t="s">
        <v>8</v>
      </c>
      <c r="C30" s="71"/>
      <c r="D30" s="71"/>
      <c r="E30" s="71"/>
      <c r="F30" s="71"/>
      <c r="G30" s="71"/>
    </row>
    <row r="31" spans="1:7" ht="29.25" customHeight="1">
      <c r="A31" s="11"/>
      <c r="B31" s="81" t="s">
        <v>101</v>
      </c>
      <c r="C31" s="81"/>
      <c r="D31" s="81"/>
      <c r="E31" s="81"/>
      <c r="F31" s="81"/>
      <c r="G31" s="81"/>
    </row>
    <row r="32" spans="1:7" ht="15.75">
      <c r="A32" s="11"/>
      <c r="B32" s="71"/>
      <c r="C32" s="71"/>
      <c r="D32" s="71"/>
      <c r="E32" s="71"/>
      <c r="F32" s="71"/>
      <c r="G32" s="71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3" t="s">
        <v>15</v>
      </c>
      <c r="B34" s="7" t="s">
        <v>11</v>
      </c>
      <c r="C34" s="12"/>
      <c r="D34" s="12"/>
      <c r="E34" s="12"/>
      <c r="F34" s="12"/>
      <c r="G34" s="12"/>
    </row>
    <row r="35" spans="1:5" ht="15.75">
      <c r="A35" s="1"/>
      <c r="E35" s="42" t="s">
        <v>10</v>
      </c>
    </row>
    <row r="36" spans="1:5" ht="15.75">
      <c r="A36" s="11" t="s">
        <v>7</v>
      </c>
      <c r="B36" s="11" t="s">
        <v>11</v>
      </c>
      <c r="C36" s="11" t="s">
        <v>12</v>
      </c>
      <c r="D36" s="11" t="s">
        <v>13</v>
      </c>
      <c r="E36" s="11" t="s">
        <v>14</v>
      </c>
    </row>
    <row r="37" spans="1:5" ht="15.75">
      <c r="A37" s="11">
        <v>1</v>
      </c>
      <c r="B37" s="11">
        <v>2</v>
      </c>
      <c r="C37" s="11">
        <v>3</v>
      </c>
      <c r="D37" s="11">
        <v>4</v>
      </c>
      <c r="E37" s="11">
        <v>5</v>
      </c>
    </row>
    <row r="38" spans="1:11" s="47" customFormat="1" ht="47.25">
      <c r="A38" s="48">
        <v>1</v>
      </c>
      <c r="B38" s="48" t="s">
        <v>59</v>
      </c>
      <c r="C38" s="49">
        <v>6924153</v>
      </c>
      <c r="D38" s="49">
        <v>66756</v>
      </c>
      <c r="E38" s="49">
        <f>SUM(C38+D38)</f>
        <v>6990909</v>
      </c>
      <c r="F38" s="50"/>
      <c r="G38" s="50"/>
      <c r="H38" s="50"/>
      <c r="I38" s="50"/>
      <c r="J38" s="50"/>
      <c r="K38" s="50"/>
    </row>
    <row r="39" spans="1:5" ht="15.75">
      <c r="A39" s="71" t="s">
        <v>14</v>
      </c>
      <c r="B39" s="71"/>
      <c r="C39" s="46">
        <f>SUM(C38)</f>
        <v>6924153</v>
      </c>
      <c r="D39" s="46">
        <f>SUM(D38)</f>
        <v>66756</v>
      </c>
      <c r="E39" s="46">
        <f>SUM(E38)</f>
        <v>6990909</v>
      </c>
    </row>
    <row r="40" ht="15.75">
      <c r="A40" s="1"/>
    </row>
    <row r="41" spans="1:7" ht="15.75">
      <c r="A41" s="38" t="s">
        <v>18</v>
      </c>
      <c r="B41" s="73" t="s">
        <v>16</v>
      </c>
      <c r="C41" s="73"/>
      <c r="D41" s="73"/>
      <c r="E41" s="73"/>
      <c r="F41" s="73"/>
      <c r="G41" s="73"/>
    </row>
    <row r="42" spans="1:5" ht="15.75">
      <c r="A42" s="1"/>
      <c r="E42" s="42" t="s">
        <v>10</v>
      </c>
    </row>
    <row r="43" spans="1:5" ht="31.5">
      <c r="A43" s="11" t="s">
        <v>7</v>
      </c>
      <c r="B43" s="11" t="s">
        <v>17</v>
      </c>
      <c r="C43" s="11" t="s">
        <v>12</v>
      </c>
      <c r="D43" s="11" t="s">
        <v>13</v>
      </c>
      <c r="E43" s="11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15.75">
      <c r="A45" s="11"/>
      <c r="B45" s="4"/>
      <c r="C45" s="4"/>
      <c r="D45" s="4"/>
      <c r="E45" s="4"/>
    </row>
    <row r="46" spans="1:5" ht="15.75">
      <c r="A46" s="71" t="s">
        <v>14</v>
      </c>
      <c r="B46" s="71"/>
      <c r="C46" s="4"/>
      <c r="D46" s="4"/>
      <c r="E46" s="4"/>
    </row>
    <row r="47" ht="15.75">
      <c r="A47" s="1"/>
    </row>
    <row r="48" spans="1:7" ht="15.75">
      <c r="A48" s="13" t="s">
        <v>33</v>
      </c>
      <c r="B48" s="73" t="s">
        <v>19</v>
      </c>
      <c r="C48" s="73"/>
      <c r="D48" s="73"/>
      <c r="E48" s="73"/>
      <c r="F48" s="73"/>
      <c r="G48" s="73"/>
    </row>
    <row r="49" ht="15.75">
      <c r="A49" s="1"/>
    </row>
    <row r="50" spans="1:7" ht="46.5" customHeight="1">
      <c r="A50" s="11" t="s">
        <v>7</v>
      </c>
      <c r="B50" s="11" t="s">
        <v>20</v>
      </c>
      <c r="C50" s="11" t="s">
        <v>21</v>
      </c>
      <c r="D50" s="11" t="s">
        <v>22</v>
      </c>
      <c r="E50" s="11" t="s">
        <v>12</v>
      </c>
      <c r="F50" s="11" t="s">
        <v>13</v>
      </c>
      <c r="G50" s="11" t="s">
        <v>14</v>
      </c>
    </row>
    <row r="51" spans="1:7" ht="15.75">
      <c r="A51" s="11">
        <v>1</v>
      </c>
      <c r="B51" s="11">
        <v>2</v>
      </c>
      <c r="C51" s="11">
        <v>3</v>
      </c>
      <c r="D51" s="11">
        <v>4</v>
      </c>
      <c r="E51" s="11">
        <v>5</v>
      </c>
      <c r="F51" s="11">
        <v>6</v>
      </c>
      <c r="G51" s="11">
        <v>7</v>
      </c>
    </row>
    <row r="52" spans="1:7" s="45" customFormat="1" ht="15.75">
      <c r="A52" s="43">
        <v>1</v>
      </c>
      <c r="B52" s="44" t="s">
        <v>23</v>
      </c>
      <c r="C52" s="43"/>
      <c r="D52" s="43"/>
      <c r="E52" s="43"/>
      <c r="F52" s="43"/>
      <c r="G52" s="43"/>
    </row>
    <row r="53" spans="1:7" s="33" customFormat="1" ht="18.75" customHeight="1">
      <c r="A53" s="32"/>
      <c r="B53" s="4" t="s">
        <v>60</v>
      </c>
      <c r="C53" s="32" t="s">
        <v>49</v>
      </c>
      <c r="D53" s="32" t="s">
        <v>50</v>
      </c>
      <c r="E53" s="32">
        <v>32</v>
      </c>
      <c r="F53" s="32"/>
      <c r="G53" s="32">
        <f>SUM(E53+F53)</f>
        <v>32</v>
      </c>
    </row>
    <row r="54" spans="1:7" s="33" customFormat="1" ht="15.75" customHeight="1">
      <c r="A54" s="32"/>
      <c r="B54" s="4" t="s">
        <v>61</v>
      </c>
      <c r="C54" s="32"/>
      <c r="D54" s="32"/>
      <c r="E54" s="32"/>
      <c r="F54" s="32"/>
      <c r="G54" s="35"/>
    </row>
    <row r="55" spans="1:7" s="33" customFormat="1" ht="15.75" customHeight="1">
      <c r="A55" s="32"/>
      <c r="B55" s="4" t="s">
        <v>62</v>
      </c>
      <c r="C55" s="32" t="s">
        <v>49</v>
      </c>
      <c r="D55" s="32" t="s">
        <v>50</v>
      </c>
      <c r="E55" s="32">
        <v>1</v>
      </c>
      <c r="F55" s="32"/>
      <c r="G55" s="35">
        <f aca="true" t="shared" si="0" ref="G55:G64">SUM(E55+F55)</f>
        <v>1</v>
      </c>
    </row>
    <row r="56" spans="1:7" s="33" customFormat="1" ht="15.75" customHeight="1">
      <c r="A56" s="32"/>
      <c r="B56" s="4" t="s">
        <v>63</v>
      </c>
      <c r="C56" s="32" t="s">
        <v>49</v>
      </c>
      <c r="D56" s="32" t="s">
        <v>50</v>
      </c>
      <c r="E56" s="32">
        <v>13</v>
      </c>
      <c r="F56" s="32"/>
      <c r="G56" s="35">
        <f t="shared" si="0"/>
        <v>13</v>
      </c>
    </row>
    <row r="57" spans="1:7" s="36" customFormat="1" ht="15.75" customHeight="1">
      <c r="A57" s="35"/>
      <c r="B57" s="4" t="s">
        <v>64</v>
      </c>
      <c r="C57" s="35" t="s">
        <v>49</v>
      </c>
      <c r="D57" s="35" t="s">
        <v>50</v>
      </c>
      <c r="E57" s="35">
        <v>18</v>
      </c>
      <c r="F57" s="35"/>
      <c r="G57" s="35">
        <f t="shared" si="0"/>
        <v>18</v>
      </c>
    </row>
    <row r="58" spans="1:7" s="36" customFormat="1" ht="53.25" customHeight="1">
      <c r="A58" s="35"/>
      <c r="B58" s="4" t="s">
        <v>65</v>
      </c>
      <c r="C58" s="35" t="s">
        <v>49</v>
      </c>
      <c r="D58" s="35" t="s">
        <v>71</v>
      </c>
      <c r="E58" s="35">
        <v>5</v>
      </c>
      <c r="F58" s="35"/>
      <c r="G58" s="35">
        <f t="shared" si="0"/>
        <v>5</v>
      </c>
    </row>
    <row r="59" spans="1:7" s="36" customFormat="1" ht="33" customHeight="1">
      <c r="A59" s="35"/>
      <c r="B59" s="4" t="s">
        <v>66</v>
      </c>
      <c r="C59" s="35" t="s">
        <v>49</v>
      </c>
      <c r="D59" s="35" t="s">
        <v>72</v>
      </c>
      <c r="E59" s="35">
        <v>122</v>
      </c>
      <c r="F59" s="35"/>
      <c r="G59" s="35">
        <f t="shared" si="0"/>
        <v>122</v>
      </c>
    </row>
    <row r="60" spans="1:7" s="36" customFormat="1" ht="15.75" customHeight="1">
      <c r="A60" s="35"/>
      <c r="B60" s="4" t="s">
        <v>67</v>
      </c>
      <c r="C60" s="35" t="s">
        <v>49</v>
      </c>
      <c r="D60" s="35" t="s">
        <v>51</v>
      </c>
      <c r="E60" s="35">
        <v>51</v>
      </c>
      <c r="F60" s="35"/>
      <c r="G60" s="35">
        <f t="shared" si="0"/>
        <v>51</v>
      </c>
    </row>
    <row r="61" spans="1:7" s="36" customFormat="1" ht="33.75" customHeight="1">
      <c r="A61" s="35"/>
      <c r="B61" s="4" t="s">
        <v>48</v>
      </c>
      <c r="C61" s="35" t="s">
        <v>49</v>
      </c>
      <c r="D61" s="35" t="s">
        <v>51</v>
      </c>
      <c r="E61" s="35">
        <v>27.25</v>
      </c>
      <c r="F61" s="35"/>
      <c r="G61" s="35">
        <f t="shared" si="0"/>
        <v>27.25</v>
      </c>
    </row>
    <row r="62" spans="1:7" s="36" customFormat="1" ht="15.75" customHeight="1">
      <c r="A62" s="35"/>
      <c r="B62" s="4" t="s">
        <v>68</v>
      </c>
      <c r="C62" s="35" t="s">
        <v>49</v>
      </c>
      <c r="D62" s="35" t="s">
        <v>51</v>
      </c>
      <c r="E62" s="35">
        <v>16.25</v>
      </c>
      <c r="F62" s="35"/>
      <c r="G62" s="35">
        <f t="shared" si="0"/>
        <v>16.25</v>
      </c>
    </row>
    <row r="63" spans="1:7" s="36" customFormat="1" ht="36.75" customHeight="1">
      <c r="A63" s="35"/>
      <c r="B63" s="4" t="s">
        <v>69</v>
      </c>
      <c r="C63" s="35" t="s">
        <v>49</v>
      </c>
      <c r="D63" s="35" t="s">
        <v>51</v>
      </c>
      <c r="E63" s="35">
        <v>7.5</v>
      </c>
      <c r="F63" s="35"/>
      <c r="G63" s="35">
        <f t="shared" si="0"/>
        <v>7.5</v>
      </c>
    </row>
    <row r="64" spans="1:7" ht="48" customHeight="1">
      <c r="A64" s="11"/>
      <c r="B64" s="4" t="s">
        <v>70</v>
      </c>
      <c r="C64" s="11" t="s">
        <v>99</v>
      </c>
      <c r="D64" s="11" t="s">
        <v>73</v>
      </c>
      <c r="E64" s="56">
        <f>C39/1000</f>
        <v>6924.153</v>
      </c>
      <c r="F64" s="56">
        <f>D39/1000</f>
        <v>66.756</v>
      </c>
      <c r="G64" s="56">
        <f t="shared" si="0"/>
        <v>6990.909000000001</v>
      </c>
    </row>
    <row r="65" spans="1:7" s="45" customFormat="1" ht="15.75">
      <c r="A65" s="43">
        <v>2</v>
      </c>
      <c r="B65" s="44" t="s">
        <v>24</v>
      </c>
      <c r="C65" s="43"/>
      <c r="D65" s="43"/>
      <c r="E65" s="43"/>
      <c r="F65" s="43"/>
      <c r="G65" s="43"/>
    </row>
    <row r="66" spans="1:7" s="36" customFormat="1" ht="29.25" customHeight="1">
      <c r="A66" s="35"/>
      <c r="B66" s="4" t="s">
        <v>74</v>
      </c>
      <c r="C66" s="35" t="s">
        <v>82</v>
      </c>
      <c r="D66" s="35" t="s">
        <v>103</v>
      </c>
      <c r="E66" s="62">
        <v>28000</v>
      </c>
      <c r="F66" s="46"/>
      <c r="G66" s="46">
        <f aca="true" t="shared" si="1" ref="G66:G77">SUM(E66+F66)</f>
        <v>28000</v>
      </c>
    </row>
    <row r="67" spans="1:7" s="36" customFormat="1" ht="15.75">
      <c r="A67" s="35"/>
      <c r="B67" s="4" t="s">
        <v>75</v>
      </c>
      <c r="C67" s="35"/>
      <c r="D67" s="35"/>
      <c r="E67" s="46"/>
      <c r="F67" s="46"/>
      <c r="G67" s="46"/>
    </row>
    <row r="68" spans="1:7" s="33" customFormat="1" ht="27" customHeight="1">
      <c r="A68" s="32"/>
      <c r="B68" s="4" t="s">
        <v>76</v>
      </c>
      <c r="C68" s="32" t="s">
        <v>82</v>
      </c>
      <c r="D68" s="32" t="s">
        <v>103</v>
      </c>
      <c r="E68" s="46">
        <v>10120</v>
      </c>
      <c r="F68" s="46"/>
      <c r="G68" s="46">
        <f t="shared" si="1"/>
        <v>10120</v>
      </c>
    </row>
    <row r="69" spans="1:7" s="33" customFormat="1" ht="27.75" customHeight="1">
      <c r="A69" s="32"/>
      <c r="B69" s="4" t="s">
        <v>77</v>
      </c>
      <c r="C69" s="32" t="s">
        <v>82</v>
      </c>
      <c r="D69" s="32" t="s">
        <v>103</v>
      </c>
      <c r="E69" s="62">
        <f>E66-E68</f>
        <v>17880</v>
      </c>
      <c r="F69" s="46"/>
      <c r="G69" s="46">
        <f t="shared" si="1"/>
        <v>17880</v>
      </c>
    </row>
    <row r="70" spans="1:7" s="33" customFormat="1" ht="33" customHeight="1">
      <c r="A70" s="32"/>
      <c r="B70" s="4" t="s">
        <v>78</v>
      </c>
      <c r="C70" s="32" t="s">
        <v>49</v>
      </c>
      <c r="D70" s="32" t="s">
        <v>103</v>
      </c>
      <c r="E70" s="62">
        <v>1500</v>
      </c>
      <c r="F70" s="46"/>
      <c r="G70" s="46">
        <f t="shared" si="1"/>
        <v>1500</v>
      </c>
    </row>
    <row r="71" spans="1:7" s="33" customFormat="1" ht="28.5" customHeight="1">
      <c r="A71" s="32"/>
      <c r="B71" s="4" t="s">
        <v>79</v>
      </c>
      <c r="C71" s="32" t="s">
        <v>100</v>
      </c>
      <c r="D71" s="32" t="s">
        <v>103</v>
      </c>
      <c r="E71" s="32"/>
      <c r="F71" s="57">
        <f>D39/1000</f>
        <v>66.756</v>
      </c>
      <c r="G71" s="57">
        <f t="shared" si="1"/>
        <v>66.756</v>
      </c>
    </row>
    <row r="72" spans="1:7" s="33" customFormat="1" ht="33" customHeight="1">
      <c r="A72" s="32"/>
      <c r="B72" s="4" t="s">
        <v>80</v>
      </c>
      <c r="C72" s="32" t="s">
        <v>100</v>
      </c>
      <c r="D72" s="32" t="s">
        <v>103</v>
      </c>
      <c r="E72" s="32"/>
      <c r="F72" s="56">
        <v>50.6</v>
      </c>
      <c r="G72" s="56">
        <f t="shared" si="1"/>
        <v>50.6</v>
      </c>
    </row>
    <row r="73" spans="1:7" ht="31.5" customHeight="1">
      <c r="A73" s="4"/>
      <c r="B73" s="4" t="s">
        <v>81</v>
      </c>
      <c r="C73" s="11" t="s">
        <v>83</v>
      </c>
      <c r="D73" s="11" t="s">
        <v>103</v>
      </c>
      <c r="E73" s="11"/>
      <c r="F73" s="46">
        <v>10120</v>
      </c>
      <c r="G73" s="46">
        <f t="shared" si="1"/>
        <v>10120</v>
      </c>
    </row>
    <row r="74" spans="1:7" s="45" customFormat="1" ht="15.75">
      <c r="A74" s="43">
        <v>3</v>
      </c>
      <c r="B74" s="44" t="s">
        <v>25</v>
      </c>
      <c r="C74" s="43"/>
      <c r="D74" s="43"/>
      <c r="E74" s="43"/>
      <c r="F74" s="43"/>
      <c r="G74" s="43"/>
    </row>
    <row r="75" spans="1:7" s="33" customFormat="1" ht="15.75" customHeight="1">
      <c r="A75" s="32"/>
      <c r="B75" s="4" t="s">
        <v>84</v>
      </c>
      <c r="C75" s="32" t="s">
        <v>52</v>
      </c>
      <c r="D75" s="32" t="s">
        <v>53</v>
      </c>
      <c r="E75" s="32"/>
      <c r="F75" s="32">
        <v>5</v>
      </c>
      <c r="G75" s="37">
        <f t="shared" si="1"/>
        <v>5</v>
      </c>
    </row>
    <row r="76" spans="1:11" s="47" customFormat="1" ht="15.75" customHeight="1">
      <c r="A76" s="48"/>
      <c r="B76" s="51" t="s">
        <v>85</v>
      </c>
      <c r="C76" s="48" t="s">
        <v>52</v>
      </c>
      <c r="D76" s="48" t="s">
        <v>53</v>
      </c>
      <c r="E76" s="59">
        <f>(E64/E66)*1000</f>
        <v>247.29117857142856</v>
      </c>
      <c r="F76" s="48"/>
      <c r="G76" s="60">
        <f t="shared" si="1"/>
        <v>247.29117857142856</v>
      </c>
      <c r="H76" s="50"/>
      <c r="I76" s="50"/>
      <c r="J76" s="50"/>
      <c r="K76" s="50"/>
    </row>
    <row r="77" spans="1:11" s="47" customFormat="1" ht="15.75" customHeight="1">
      <c r="A77" s="48"/>
      <c r="B77" s="51" t="s">
        <v>86</v>
      </c>
      <c r="C77" s="48" t="s">
        <v>52</v>
      </c>
      <c r="D77" s="48" t="s">
        <v>53</v>
      </c>
      <c r="E77" s="61">
        <f>(E64/E70)*1000</f>
        <v>4616.102000000001</v>
      </c>
      <c r="F77" s="52"/>
      <c r="G77" s="52">
        <f t="shared" si="1"/>
        <v>4616.102000000001</v>
      </c>
      <c r="H77" s="50"/>
      <c r="I77" s="50"/>
      <c r="J77" s="50"/>
      <c r="K77" s="50"/>
    </row>
    <row r="78" spans="1:7" s="45" customFormat="1" ht="15.75">
      <c r="A78" s="43">
        <v>4</v>
      </c>
      <c r="B78" s="44" t="s">
        <v>26</v>
      </c>
      <c r="C78" s="43"/>
      <c r="D78" s="43"/>
      <c r="E78" s="43"/>
      <c r="F78" s="43"/>
      <c r="G78" s="43"/>
    </row>
    <row r="79" spans="1:7" ht="49.5" customHeight="1">
      <c r="A79" s="4"/>
      <c r="B79" s="4" t="s">
        <v>89</v>
      </c>
      <c r="C79" s="11" t="s">
        <v>54</v>
      </c>
      <c r="D79" s="11" t="s">
        <v>53</v>
      </c>
      <c r="E79" s="58">
        <v>196.5</v>
      </c>
      <c r="F79" s="11"/>
      <c r="G79" s="37">
        <f>E79</f>
        <v>196.5</v>
      </c>
    </row>
    <row r="80" ht="15.75">
      <c r="A80" s="1"/>
    </row>
    <row r="81" spans="1:4" ht="15.75" customHeight="1">
      <c r="A81" s="79" t="s">
        <v>92</v>
      </c>
      <c r="B81" s="79"/>
      <c r="C81" s="79"/>
      <c r="D81" s="15"/>
    </row>
    <row r="82" spans="1:7" ht="32.25" customHeight="1">
      <c r="A82" s="79"/>
      <c r="B82" s="79"/>
      <c r="C82" s="79"/>
      <c r="D82" s="14"/>
      <c r="E82" s="5"/>
      <c r="F82" s="68" t="s">
        <v>93</v>
      </c>
      <c r="G82" s="68"/>
    </row>
    <row r="83" spans="1:7" ht="15.75">
      <c r="A83" s="3"/>
      <c r="B83" s="13"/>
      <c r="D83" s="10" t="s">
        <v>27</v>
      </c>
      <c r="F83" s="76" t="s">
        <v>36</v>
      </c>
      <c r="G83" s="76"/>
    </row>
    <row r="84" spans="1:4" ht="15.75">
      <c r="A84" s="73" t="s">
        <v>28</v>
      </c>
      <c r="B84" s="73"/>
      <c r="C84" s="13"/>
      <c r="D84" s="13"/>
    </row>
    <row r="85" spans="1:4" ht="15.75">
      <c r="A85" s="80" t="s">
        <v>55</v>
      </c>
      <c r="B85" s="80"/>
      <c r="C85" s="13"/>
      <c r="D85" s="13"/>
    </row>
    <row r="86" spans="1:7" ht="28.5" customHeight="1">
      <c r="A86" s="73" t="s">
        <v>56</v>
      </c>
      <c r="B86" s="73"/>
      <c r="C86" s="73"/>
      <c r="D86" s="14"/>
      <c r="E86" s="5"/>
      <c r="F86" s="68" t="s">
        <v>94</v>
      </c>
      <c r="G86" s="68"/>
    </row>
    <row r="87" spans="1:7" ht="15.75">
      <c r="A87" s="15"/>
      <c r="B87" s="13"/>
      <c r="C87" s="13"/>
      <c r="D87" s="10" t="s">
        <v>27</v>
      </c>
      <c r="F87" s="76" t="s">
        <v>36</v>
      </c>
      <c r="G87" s="76"/>
    </row>
    <row r="88" ht="15">
      <c r="A88" s="8" t="s">
        <v>34</v>
      </c>
    </row>
    <row r="89" ht="15">
      <c r="A89" s="9" t="s">
        <v>35</v>
      </c>
    </row>
  </sheetData>
  <sheetProtection/>
  <mergeCells count="50">
    <mergeCell ref="N18:O18"/>
    <mergeCell ref="K19:L19"/>
    <mergeCell ref="M19:O19"/>
    <mergeCell ref="A15:C15"/>
    <mergeCell ref="D15:E15"/>
    <mergeCell ref="A17:C17"/>
    <mergeCell ref="D17:E17"/>
    <mergeCell ref="D16:F16"/>
    <mergeCell ref="E18:F18"/>
    <mergeCell ref="O14:P14"/>
    <mergeCell ref="I15:K15"/>
    <mergeCell ref="L15:M15"/>
    <mergeCell ref="O15:P15"/>
    <mergeCell ref="I17:K17"/>
    <mergeCell ref="L17:M17"/>
    <mergeCell ref="O17:P17"/>
    <mergeCell ref="A86:C86"/>
    <mergeCell ref="F86:G86"/>
    <mergeCell ref="B28:G28"/>
    <mergeCell ref="B30:G30"/>
    <mergeCell ref="A85:B85"/>
    <mergeCell ref="F83:G83"/>
    <mergeCell ref="B31:G31"/>
    <mergeCell ref="B32:G32"/>
    <mergeCell ref="F87:G87"/>
    <mergeCell ref="L14:M14"/>
    <mergeCell ref="K18:M18"/>
    <mergeCell ref="A39:B39"/>
    <mergeCell ref="B41:G41"/>
    <mergeCell ref="A46:B46"/>
    <mergeCell ref="B48:G48"/>
    <mergeCell ref="A81:C82"/>
    <mergeCell ref="F82:G82"/>
    <mergeCell ref="A84:B84"/>
    <mergeCell ref="B26:G26"/>
    <mergeCell ref="E19:F19"/>
    <mergeCell ref="B20:G20"/>
    <mergeCell ref="B23:G23"/>
    <mergeCell ref="B27:G27"/>
    <mergeCell ref="B25:G25"/>
    <mergeCell ref="B22:G22"/>
    <mergeCell ref="B21:D21"/>
    <mergeCell ref="D14:F14"/>
    <mergeCell ref="E7:G7"/>
    <mergeCell ref="A10:G10"/>
    <mergeCell ref="A11:G11"/>
    <mergeCell ref="F1:G3"/>
    <mergeCell ref="E5:G5"/>
    <mergeCell ref="E6:G6"/>
    <mergeCell ref="E8:G8"/>
  </mergeCells>
  <printOptions/>
  <pageMargins left="0.5905511811023623" right="0.31496062992125984" top="0.5118110236220472" bottom="0.2755905511811024" header="0.31496062992125984" footer="0.31496062992125984"/>
  <pageSetup horizontalDpi="600" verticalDpi="600" orientation="landscape" paperSize="9" scale="75" r:id="rId1"/>
  <rowBreaks count="2" manualBreakCount="2">
    <brk id="32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2021-02-08T14:29:34Z</cp:lastPrinted>
  <dcterms:created xsi:type="dcterms:W3CDTF">2018-12-28T08:43:53Z</dcterms:created>
  <dcterms:modified xsi:type="dcterms:W3CDTF">2021-02-09T08:06:41Z</dcterms:modified>
  <cp:category/>
  <cp:version/>
  <cp:contentType/>
  <cp:contentStatus/>
</cp:coreProperties>
</file>