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6030 " sheetId="2" r:id="rId2"/>
  </sheets>
  <definedNames>
    <definedName name="_xlnm.Print_Area" localSheetId="1">'6030 '!$A$1:$H$229</definedName>
  </definedNames>
  <calcPr fullCalcOnLoad="1"/>
</workbook>
</file>

<file path=xl/sharedStrings.xml><?xml version="1.0" encoding="utf-8"?>
<sst xmlns="http://schemas.openxmlformats.org/spreadsheetml/2006/main" count="281" uniqueCount="131">
  <si>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</si>
  <si>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</si>
  <si>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</si>
  <si>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</si>
  <si>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</si>
  <si>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</si>
  <si>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</si>
  <si>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</si>
  <si>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</si>
  <si>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</si>
  <si>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</si>
  <si>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</si>
  <si>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</si>
  <si>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</si>
  <si>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</si>
  <si>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</si>
  <si>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</si>
  <si>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</si>
  <si>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</si>
  <si>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</si>
  <si>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</si>
  <si>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</si>
  <si>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</si>
  <si>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</si>
  <si>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</si>
  <si>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</si>
  <si>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</si>
  <si>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</si>
  <si>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</si>
  <si>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</si>
  <si>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</si>
  <si>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</si>
  <si>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</si>
  <si>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</si>
  <si>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</si>
  <si>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</si>
  <si>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</si>
  <si>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</si>
  <si>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</si>
  <si>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</si>
  <si>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</si>
  <si>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 xml:space="preserve">середня вартість 1 тонни  пісчано-соляної суміші </t>
  </si>
  <si>
    <t>середня вартість 1 км нанесення дорожньої розмітки вулиці</t>
  </si>
  <si>
    <t>середня вартість перевезення 1 тонни мучки</t>
  </si>
  <si>
    <t>Забезпечення утримання в належному  технічному стані об"єктів дорожнього господарства</t>
  </si>
  <si>
    <t>Попередній період (2018 рік)</t>
  </si>
  <si>
    <t>Звітний період (2019 рік)</t>
  </si>
  <si>
    <t>Середнє</t>
  </si>
  <si>
    <t>Показники якості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</si>
  <si>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(1*100):1=</t>
    </r>
  </si>
  <si>
    <t>в) розрахунок середнього індексу виконання показників якості попереднього періоду: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</si>
  <si>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</si>
  <si>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</si>
  <si>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</si>
  <si>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</t>
    </r>
  </si>
  <si>
    <t xml:space="preserve">Е= 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</si>
  <si>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</si>
  <si>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</si>
  <si>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</si>
  <si>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</si>
  <si>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станом на 01.01.2020 року</t>
  </si>
  <si>
    <t>Організація благоустрою населених пунктів</t>
  </si>
  <si>
    <t>2.Утримання об"єктів   дорожнього господарства на належному рівні</t>
  </si>
  <si>
    <t>1.Забезпечення  облаштування та  утримання благоустрою Дунаєвецької   ОТГ</t>
  </si>
  <si>
    <t xml:space="preserve">середня вартість 1мотогодини для улаштування тротуарів </t>
  </si>
  <si>
    <t xml:space="preserve">середня вартість 1 людиногодини для улаштування тротуарів </t>
  </si>
  <si>
    <t xml:space="preserve">вартість 1 машиногодини для зимового утримання тротуарів </t>
  </si>
  <si>
    <t xml:space="preserve">середні витрати на ремонт мостів, оголовків та приямків для 1 населеного пункту </t>
  </si>
  <si>
    <t>Забезпечення облаштування та утримання окремої території (парку, скверу) тощо</t>
  </si>
  <si>
    <t>середня витрати на утримання прибиральників по 1 старостату на умовах ЦПХ</t>
  </si>
  <si>
    <t>видатки на реалізацію 1 проекту по Громадському бюджету</t>
  </si>
  <si>
    <t xml:space="preserve">середня вартість технічного обслуговування 1 м/пог.мереж вуличного освітлення </t>
  </si>
  <si>
    <t xml:space="preserve">вартість 1 кВт/год електроенергії для вуличного освітлення </t>
  </si>
  <si>
    <t xml:space="preserve">середні витрати на поточний ремонт тротуару на 1 вулиці </t>
  </si>
  <si>
    <t xml:space="preserve">середні витрати на капітальний ремонт тротуару на 1 вулиці </t>
  </si>
  <si>
    <t xml:space="preserve">витрати на коригування ПКД на капітальний рнмонт тротуару </t>
  </si>
  <si>
    <t xml:space="preserve">витрати на проведення експертизи ПКД  на капітальний ремонт тротуару </t>
  </si>
  <si>
    <t>середні витрати на придбання 1 автобусної зупинки</t>
  </si>
  <si>
    <t>витрати на ПКД на капітальний ремонт тротуару</t>
  </si>
  <si>
    <t xml:space="preserve">середня витрати  на вивіз 1 куб.ТВП та мулу </t>
  </si>
  <si>
    <t>середні витрати на побілку 1 м/пог.бордюр</t>
  </si>
  <si>
    <t>середні витрати на охорону ставка та парку</t>
  </si>
  <si>
    <t>вартість охорони новорічної ялинки</t>
  </si>
  <si>
    <t>вартість монтажу та демонтажу 1 новорічної ялинки</t>
  </si>
  <si>
    <t xml:space="preserve">середня вартість відлову 1 бездомної тварини </t>
  </si>
  <si>
    <t>середні витрати на ліквідацію стихійного сміттєзвалища в 1 населеному пункті</t>
  </si>
  <si>
    <t>середня вартість 1 мого/год для обрізки дерев та кущів</t>
  </si>
  <si>
    <t>середня вартість 1 люд/год для обрізки дерев та кущів</t>
  </si>
  <si>
    <t>середня вартість на облаштування 1 громадської криниці</t>
  </si>
  <si>
    <t xml:space="preserve">середня вартість виготовлення ПКД  по капітальному ремонту вуличного освітлення </t>
  </si>
  <si>
    <t>середня вартість 1 цембринь для облаштування громадської криниці</t>
  </si>
  <si>
    <t xml:space="preserve">середня вартість капітального ремонту вуличного освітлення </t>
  </si>
  <si>
    <t>середня вартість встановлення 1 лавочки</t>
  </si>
  <si>
    <t>середня вартість облаштування 1 автобусної зупинки</t>
  </si>
  <si>
    <t>середня вартість облаштування 1 сміттєвого майданчика</t>
  </si>
  <si>
    <t>средня вартість 1 мото/год для поточного ремонту та обслуговування вуличного освітлення та світлофорів</t>
  </si>
  <si>
    <t>средня вартість 1 люд/год для поточного ремонту та обслуговування вуличного освітлення та світлофорів</t>
  </si>
  <si>
    <t>середня вартість 1 матриці</t>
  </si>
  <si>
    <t>витрати на утримання 1 двірника за рахунок фінансової підтримки</t>
  </si>
  <si>
    <t>середня вартість облаштування бруківкою 1 автобусної зупинки</t>
  </si>
  <si>
    <t>середня вартість 1 комплекту штучних гілок для новорічної ялинки</t>
  </si>
  <si>
    <t>витрати на проект "Закупівля подрібнювача гілок для КП "Благоустрій Дунаєвеччини"</t>
  </si>
  <si>
    <t>витрати на співфінансування проекту "Закупівля подрібнювача гілок для КП "Благоустрій Дунаєвеччини"</t>
  </si>
  <si>
    <t>середня витрати на  реконструкцію системи зовнішнього електричного освітлення для 1 населеного пункту</t>
  </si>
  <si>
    <t xml:space="preserve">середня витрати на ПКД  реконструкція системи зовнішнього електричного  освітлення </t>
  </si>
  <si>
    <t>середні витрати на поточний ремонт огорожі навколо дитячого ігрового майданчика</t>
  </si>
  <si>
    <t>середні витрати на придбання 1 залізобетонної труди для облаштування переїздів</t>
  </si>
  <si>
    <t>вартість 1 м/кв площі обшивки несущих конструкцій по периметру сортувальної лінії</t>
  </si>
  <si>
    <t>витрати на проведення поточного ремонту 1 пам"ятника</t>
  </si>
  <si>
    <t>середні витрати на проведення покосу 1 кв/м газонів</t>
  </si>
  <si>
    <t>середні витрати на 1 м/пог. мережі вуличного освітлення</t>
  </si>
  <si>
    <t>сeредні витрати на придбання обладнання для КП "Благоустрій Дунаєвеччини"</t>
  </si>
  <si>
    <t>Забезпечення та утримання на належному рівні зеленої зони населеного пункту та поліпшення його екологічних умов</t>
  </si>
  <si>
    <t xml:space="preserve">витрати на придбання декоративних насаджень та догляд за ними </t>
  </si>
  <si>
    <t>середня вартість  1 люд/год  для улаштування квітників та газонів</t>
  </si>
  <si>
    <t>середня вартість  1 мото/год  для улаштування квітників та газонів</t>
  </si>
  <si>
    <t xml:space="preserve">середня вартість  1 м/кв насадження,догляду,поливу,підстригання газонів </t>
  </si>
  <si>
    <t xml:space="preserve">Забезпечення функціонування громадських вбиралень </t>
  </si>
  <si>
    <t>середні витрати на обслуговування 1 громадської вбиральні</t>
  </si>
  <si>
    <t>0116030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</si>
  <si>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=0,97, що відповідає критерію оцінки 0,85&lt;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&lt;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1, то за цим параметром для даної програми нараховується 15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</si>
  <si>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</si>
  <si>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Міський голова</t>
  </si>
  <si>
    <t>Головний бухгалтер</t>
  </si>
  <si>
    <t>О.П.Рищенко</t>
  </si>
  <si>
    <t>В.В.Заяць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</si>
  <si>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.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</si>
  <si>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</si>
  <si>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=1,03, що відповідає критерію оцінки 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&gt;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</si>
  <si>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=1,08 що відповідає критерію оцінки 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&gt;1, то за цим параметром для даної програми нараховується 25 балів.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</si>
  <si>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що відповідає критерію оцінки 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&gt;1, то за цим параметром для даної програми нараховується 25 балів.</t>
    </r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</si>
</sst>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  <numFmt numFmtId="214" formatCode="[$-FC19]d\ mmmm\ yyyy\ &quot;г.&quot;"/>
  </numFmts>
  <fonts count="50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7" fillId="0" borderId="10" xfId="52" applyFont="1" applyBorder="1" applyAlignment="1">
      <alignment horizontal="center" wrapText="1"/>
      <protection/>
    </xf>
    <xf numFmtId="0" fontId="12" fillId="0" borderId="10" xfId="0" applyFont="1" applyBorder="1" applyAlignment="1">
      <alignment horizontal="center" vertical="center" wrapText="1"/>
    </xf>
    <xf numFmtId="205" fontId="7" fillId="0" borderId="10" xfId="52" applyNumberFormat="1" applyFont="1" applyBorder="1" applyAlignment="1">
      <alignment horizontal="center" vertical="center" wrapText="1"/>
      <protection/>
    </xf>
    <xf numFmtId="2" fontId="7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NumberFormat="1" applyFont="1" applyBorder="1" applyAlignment="1">
      <alignment horizontal="center" vertical="center" wrapText="1"/>
      <protection/>
    </xf>
    <xf numFmtId="213" fontId="7" fillId="0" borderId="10" xfId="52" applyNumberFormat="1" applyFont="1" applyBorder="1" applyAlignment="1">
      <alignment horizontal="center" vertical="center" wrapText="1"/>
      <protection/>
    </xf>
    <xf numFmtId="205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213" fontId="1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4" fontId="13" fillId="0" borderId="10" xfId="0" applyNumberFormat="1" applyFont="1" applyBorder="1" applyAlignment="1">
      <alignment horizontal="center" vertical="center" wrapText="1"/>
    </xf>
    <xf numFmtId="210" fontId="1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15" fillId="0" borderId="10" xfId="52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vertical="top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wrapText="1"/>
      <protection/>
    </xf>
    <xf numFmtId="0" fontId="7" fillId="0" borderId="13" xfId="52" applyFont="1" applyBorder="1" applyAlignment="1">
      <alignment horizontal="center" wrapText="1"/>
      <protection/>
    </xf>
    <xf numFmtId="210" fontId="13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205" fontId="6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35</v>
      </c>
    </row>
    <row r="2" spans="2:6" ht="15.75">
      <c r="B2" s="94" t="s">
        <v>17</v>
      </c>
      <c r="C2" s="94"/>
      <c r="D2" s="94"/>
      <c r="E2" s="94"/>
      <c r="F2" s="94"/>
    </row>
    <row r="3" spans="2:6" ht="15.75">
      <c r="B3" s="94" t="s">
        <v>60</v>
      </c>
      <c r="C3" s="94"/>
      <c r="D3" s="94"/>
      <c r="E3" s="94"/>
      <c r="F3" s="94"/>
    </row>
    <row r="4" ht="15.75">
      <c r="B4" s="15"/>
    </row>
    <row r="5" spans="1:8" ht="38.25" customHeight="1">
      <c r="A5" s="9" t="s">
        <v>34</v>
      </c>
      <c r="B5" s="60" t="s">
        <v>59</v>
      </c>
      <c r="C5" s="98" t="s">
        <v>57</v>
      </c>
      <c r="D5" s="98"/>
      <c r="E5" s="98"/>
      <c r="F5" s="98"/>
      <c r="G5" s="29"/>
      <c r="H5" s="29"/>
    </row>
    <row r="6" spans="1:11" s="29" customFormat="1" ht="15.75">
      <c r="A6" s="34"/>
      <c r="B6" s="30" t="s">
        <v>1</v>
      </c>
      <c r="C6" s="10" t="s">
        <v>2</v>
      </c>
      <c r="D6" s="10"/>
      <c r="E6" s="10"/>
      <c r="F6" s="10"/>
      <c r="I6" s="10"/>
      <c r="J6" s="10"/>
      <c r="K6" s="10"/>
    </row>
    <row r="7" spans="1:8" ht="15.75">
      <c r="A7" s="9"/>
      <c r="C7" s="31"/>
      <c r="G7" s="29"/>
      <c r="H7" s="29"/>
    </row>
    <row r="8" spans="1:8" ht="15.75">
      <c r="A8" s="9"/>
      <c r="C8" s="31"/>
      <c r="G8" s="29"/>
      <c r="H8" s="29"/>
    </row>
    <row r="9" spans="1:8" ht="31.5" customHeight="1">
      <c r="A9" s="9" t="s">
        <v>3</v>
      </c>
      <c r="B9" s="33" t="s">
        <v>58</v>
      </c>
      <c r="C9" s="98" t="s">
        <v>57</v>
      </c>
      <c r="D9" s="98"/>
      <c r="E9" s="98"/>
      <c r="F9" s="98"/>
      <c r="G9" s="29"/>
      <c r="H9" s="29"/>
    </row>
    <row r="10" spans="1:8" ht="15.75">
      <c r="A10" s="9"/>
      <c r="B10" s="30" t="s">
        <v>1</v>
      </c>
      <c r="C10" s="10" t="s">
        <v>2</v>
      </c>
      <c r="G10" s="29"/>
      <c r="H10" s="29"/>
    </row>
    <row r="11" spans="1:8" ht="15.75">
      <c r="A11" s="9"/>
      <c r="C11" s="31"/>
      <c r="G11" s="29"/>
      <c r="H11" s="29"/>
    </row>
    <row r="12" spans="1:8" ht="15.75">
      <c r="A12" s="9"/>
      <c r="C12" s="31"/>
      <c r="E12" s="29"/>
      <c r="G12" s="29"/>
      <c r="H12" s="29"/>
    </row>
    <row r="13" spans="1:11" ht="18" customHeight="1">
      <c r="A13" s="9" t="s">
        <v>4</v>
      </c>
      <c r="B13" s="61" t="s">
        <v>119</v>
      </c>
      <c r="C13" s="82" t="s">
        <v>61</v>
      </c>
      <c r="D13" s="82"/>
      <c r="E13" s="82"/>
      <c r="F13" s="82"/>
      <c r="G13" s="82"/>
      <c r="H13" s="82"/>
      <c r="I13" s="14"/>
      <c r="J13" s="14"/>
      <c r="K13" s="14"/>
    </row>
    <row r="14" spans="2:8" ht="12.75">
      <c r="B14" s="30" t="s">
        <v>1</v>
      </c>
      <c r="C14" s="10" t="s">
        <v>8</v>
      </c>
      <c r="G14" s="29"/>
      <c r="H14" s="29"/>
    </row>
    <row r="15" spans="7:8" ht="12.75">
      <c r="G15" s="29"/>
      <c r="H15" s="29"/>
    </row>
    <row r="16" spans="2:8" ht="15.75">
      <c r="B16" s="9" t="s">
        <v>18</v>
      </c>
      <c r="G16" s="29"/>
      <c r="H16" s="29"/>
    </row>
    <row r="17" spans="2:8" ht="15.75">
      <c r="B17" s="9"/>
      <c r="G17" s="29"/>
      <c r="H17" s="29"/>
    </row>
    <row r="18" spans="2:6" ht="25.5" customHeight="1">
      <c r="B18" s="95" t="s">
        <v>5</v>
      </c>
      <c r="C18" s="96" t="s">
        <v>31</v>
      </c>
      <c r="D18" s="95" t="s">
        <v>19</v>
      </c>
      <c r="E18" s="95"/>
      <c r="F18" s="95"/>
    </row>
    <row r="19" spans="2:6" ht="25.5">
      <c r="B19" s="95"/>
      <c r="C19" s="97"/>
      <c r="D19" s="4" t="s">
        <v>20</v>
      </c>
      <c r="E19" s="4" t="s">
        <v>21</v>
      </c>
      <c r="F19" s="4" t="s">
        <v>22</v>
      </c>
    </row>
    <row r="20" spans="2:6" ht="15.75">
      <c r="B20" s="3">
        <v>1</v>
      </c>
      <c r="C20" s="3">
        <v>2</v>
      </c>
      <c r="D20" s="3">
        <v>3</v>
      </c>
      <c r="E20" s="3">
        <v>4</v>
      </c>
      <c r="F20" s="3">
        <v>5</v>
      </c>
    </row>
    <row r="21" spans="2:6" ht="31.5">
      <c r="B21" s="11"/>
      <c r="C21" s="11" t="s">
        <v>61</v>
      </c>
      <c r="D21" s="3" t="s">
        <v>7</v>
      </c>
      <c r="E21" s="3" t="s">
        <v>7</v>
      </c>
      <c r="F21" s="3" t="s">
        <v>7</v>
      </c>
    </row>
    <row r="22" spans="2:6" ht="15.75">
      <c r="B22" s="11"/>
      <c r="C22" s="11" t="s">
        <v>23</v>
      </c>
      <c r="D22" s="11"/>
      <c r="E22" s="11"/>
      <c r="F22" s="11"/>
    </row>
    <row r="23" spans="2:6" ht="30.75" customHeight="1">
      <c r="B23" s="11"/>
      <c r="C23" s="73" t="s">
        <v>44</v>
      </c>
      <c r="D23" s="26">
        <v>229.6</v>
      </c>
      <c r="E23" s="24" t="s">
        <v>24</v>
      </c>
      <c r="F23" s="24" t="s">
        <v>24</v>
      </c>
    </row>
    <row r="24" spans="2:6" ht="29.25" customHeight="1">
      <c r="B24" s="11"/>
      <c r="C24" s="68" t="s">
        <v>68</v>
      </c>
      <c r="D24" s="26"/>
      <c r="E24" s="24">
        <v>213.2</v>
      </c>
      <c r="F24" s="24"/>
    </row>
    <row r="25" spans="2:6" ht="40.5" customHeight="1">
      <c r="B25" s="11"/>
      <c r="C25" s="73" t="s">
        <v>112</v>
      </c>
      <c r="D25" s="26">
        <v>225</v>
      </c>
      <c r="E25" s="24"/>
      <c r="F25" s="24"/>
    </row>
    <row r="26" spans="2:6" ht="27" customHeight="1">
      <c r="B26" s="11"/>
      <c r="C26" s="73" t="s">
        <v>117</v>
      </c>
      <c r="D26" s="26">
        <v>232.6</v>
      </c>
      <c r="E26" s="24"/>
      <c r="F26" s="24"/>
    </row>
    <row r="27" spans="2:6" ht="29.25" customHeight="1">
      <c r="B27" s="11"/>
      <c r="C27" s="16" t="s">
        <v>25</v>
      </c>
      <c r="D27" s="91">
        <f>(D23+D25+D26+E24)/4</f>
        <v>225.10000000000002</v>
      </c>
      <c r="E27" s="92"/>
      <c r="F27" s="93"/>
    </row>
    <row r="28" s="32" customFormat="1" ht="11.25">
      <c r="B28" s="13" t="s">
        <v>33</v>
      </c>
    </row>
    <row r="29" ht="15.75">
      <c r="B29" s="9"/>
    </row>
    <row r="30" ht="15.75">
      <c r="B30" s="9" t="s">
        <v>26</v>
      </c>
    </row>
    <row r="31" ht="15.75" hidden="1">
      <c r="B31" s="9"/>
    </row>
    <row r="32" spans="2:6" ht="49.5" customHeight="1">
      <c r="B32" s="12" t="s">
        <v>5</v>
      </c>
      <c r="C32" s="12" t="s">
        <v>30</v>
      </c>
      <c r="D32" s="87" t="s">
        <v>27</v>
      </c>
      <c r="E32" s="87"/>
      <c r="F32" s="87"/>
    </row>
    <row r="33" spans="2:6" ht="15.75">
      <c r="B33" s="3">
        <v>1</v>
      </c>
      <c r="C33" s="3">
        <v>2</v>
      </c>
      <c r="D33" s="88">
        <v>3</v>
      </c>
      <c r="E33" s="88"/>
      <c r="F33" s="88"/>
    </row>
    <row r="34" spans="2:6" ht="24.75" customHeight="1">
      <c r="B34" s="11"/>
      <c r="C34" s="73"/>
      <c r="D34" s="90"/>
      <c r="E34" s="90"/>
      <c r="F34" s="90"/>
    </row>
    <row r="35" spans="2:3" ht="12.75">
      <c r="B35" s="13" t="s">
        <v>32</v>
      </c>
      <c r="C35" s="32"/>
    </row>
    <row r="38" spans="2:6" ht="35.25" customHeight="1">
      <c r="B38" s="89" t="s">
        <v>122</v>
      </c>
      <c r="C38" s="89"/>
      <c r="D38" s="85" t="s">
        <v>125</v>
      </c>
      <c r="E38" s="85"/>
      <c r="F38" s="85"/>
    </row>
    <row r="39" spans="2:6" ht="15">
      <c r="B39" s="2"/>
      <c r="C39" s="2"/>
      <c r="D39" s="2" t="s">
        <v>28</v>
      </c>
      <c r="E39" s="23" t="s">
        <v>29</v>
      </c>
      <c r="F39" s="7"/>
    </row>
  </sheetData>
  <sheetProtection/>
  <mergeCells count="14">
    <mergeCell ref="B2:F2"/>
    <mergeCell ref="B3:F3"/>
    <mergeCell ref="B18:B19"/>
    <mergeCell ref="D18:F18"/>
    <mergeCell ref="C18:C19"/>
    <mergeCell ref="C5:F5"/>
    <mergeCell ref="C9:F9"/>
    <mergeCell ref="C13:H13"/>
    <mergeCell ref="D32:F32"/>
    <mergeCell ref="D33:F33"/>
    <mergeCell ref="B38:C38"/>
    <mergeCell ref="D38:F38"/>
    <mergeCell ref="D34:F34"/>
    <mergeCell ref="D27:F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26"/>
  <sheetViews>
    <sheetView view="pageBreakPreview" zoomScaleSheetLayoutView="100" workbookViewId="0" topLeftCell="A1">
      <selection activeCell="C184" sqref="C184"/>
    </sheetView>
  </sheetViews>
  <sheetFormatPr defaultColWidth="9.140625" defaultRowHeight="12.75"/>
  <cols>
    <col min="1" max="1" width="35.57421875" style="10" customWidth="1"/>
    <col min="2" max="2" width="15.140625" style="10" customWidth="1"/>
    <col min="3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81" t="s">
        <v>56</v>
      </c>
      <c r="B2" s="81"/>
      <c r="C2" s="81"/>
      <c r="D2" s="81"/>
      <c r="E2" s="81"/>
      <c r="F2" s="81"/>
      <c r="G2" s="81"/>
      <c r="H2" s="7"/>
      <c r="I2" s="7"/>
      <c r="J2" s="7"/>
      <c r="K2" s="7"/>
      <c r="L2" s="7"/>
      <c r="M2" s="7"/>
      <c r="N2" s="7"/>
    </row>
    <row r="3" spans="1:7" ht="15.75">
      <c r="A3" s="40"/>
      <c r="B3" s="9"/>
      <c r="C3" s="9"/>
      <c r="D3" s="9"/>
      <c r="E3" s="9"/>
      <c r="F3" s="9"/>
      <c r="G3" s="72"/>
    </row>
    <row r="4" spans="1:8" ht="44.25" customHeight="1">
      <c r="A4" s="18" t="s">
        <v>36</v>
      </c>
      <c r="B4" s="82" t="s">
        <v>61</v>
      </c>
      <c r="C4" s="82"/>
      <c r="D4" s="82"/>
      <c r="E4" s="82"/>
      <c r="F4" s="82"/>
      <c r="G4" s="82"/>
      <c r="H4" s="14"/>
    </row>
    <row r="5" spans="1:8" ht="18" customHeight="1">
      <c r="A5" s="17" t="s">
        <v>16</v>
      </c>
      <c r="B5" s="82" t="s">
        <v>63</v>
      </c>
      <c r="C5" s="82"/>
      <c r="D5" s="82"/>
      <c r="E5" s="82"/>
      <c r="F5" s="82"/>
      <c r="G5" s="82"/>
      <c r="H5" s="35"/>
    </row>
    <row r="6" spans="1:7" ht="19.5" customHeight="1">
      <c r="A6" s="1"/>
      <c r="B6" s="82" t="s">
        <v>62</v>
      </c>
      <c r="C6" s="82"/>
      <c r="D6" s="82"/>
      <c r="E6" s="82"/>
      <c r="F6" s="82"/>
      <c r="G6" s="82"/>
    </row>
    <row r="7" spans="1:7" ht="20.25" customHeight="1">
      <c r="A7" s="1"/>
      <c r="B7" s="86"/>
      <c r="C7" s="86"/>
      <c r="D7" s="86"/>
      <c r="E7" s="86"/>
      <c r="F7" s="86"/>
      <c r="G7" s="86"/>
    </row>
    <row r="8" spans="1:7" ht="20.25" customHeight="1">
      <c r="A8" s="1"/>
      <c r="B8" s="59"/>
      <c r="C8" s="59"/>
      <c r="D8" s="59"/>
      <c r="E8" s="59"/>
      <c r="F8" s="59"/>
      <c r="G8" s="59"/>
    </row>
    <row r="9" spans="1:7" ht="15.75">
      <c r="A9" s="85" t="s">
        <v>9</v>
      </c>
      <c r="B9" s="85"/>
      <c r="C9" s="85"/>
      <c r="D9" s="85"/>
      <c r="E9" s="85"/>
      <c r="F9" s="85"/>
      <c r="G9" s="85"/>
    </row>
    <row r="10" spans="1:18" ht="31.5" customHeight="1">
      <c r="A10" s="83" t="s">
        <v>6</v>
      </c>
      <c r="B10" s="80" t="s">
        <v>45</v>
      </c>
      <c r="C10" s="80"/>
      <c r="D10" s="80"/>
      <c r="E10" s="80" t="s">
        <v>46</v>
      </c>
      <c r="F10" s="80"/>
      <c r="G10" s="80"/>
      <c r="M10" s="76"/>
      <c r="N10" s="76"/>
      <c r="O10" s="76"/>
      <c r="P10" s="76"/>
      <c r="Q10" s="76"/>
      <c r="R10" s="76"/>
    </row>
    <row r="11" spans="1:7" ht="22.5">
      <c r="A11" s="84"/>
      <c r="B11" s="19" t="s">
        <v>0</v>
      </c>
      <c r="C11" s="19" t="s">
        <v>10</v>
      </c>
      <c r="D11" s="19" t="s">
        <v>11</v>
      </c>
      <c r="E11" s="19" t="s">
        <v>0</v>
      </c>
      <c r="F11" s="19" t="s">
        <v>10</v>
      </c>
      <c r="G11" s="19" t="s">
        <v>11</v>
      </c>
    </row>
    <row r="12" spans="1:7" ht="38.25">
      <c r="A12" s="43" t="s">
        <v>44</v>
      </c>
      <c r="B12" s="19"/>
      <c r="C12" s="19"/>
      <c r="D12" s="19"/>
      <c r="E12" s="19"/>
      <c r="F12" s="19"/>
      <c r="G12" s="19"/>
    </row>
    <row r="13" spans="1:7" ht="15">
      <c r="A13" s="8" t="s">
        <v>12</v>
      </c>
      <c r="B13" s="21" t="s">
        <v>13</v>
      </c>
      <c r="C13" s="21" t="s">
        <v>13</v>
      </c>
      <c r="D13" s="21" t="s">
        <v>13</v>
      </c>
      <c r="E13" s="21" t="s">
        <v>13</v>
      </c>
      <c r="F13" s="21" t="s">
        <v>13</v>
      </c>
      <c r="G13" s="21" t="s">
        <v>13</v>
      </c>
    </row>
    <row r="14" spans="1:7" ht="25.5">
      <c r="A14" s="42" t="s">
        <v>64</v>
      </c>
      <c r="B14" s="62"/>
      <c r="C14" s="62"/>
      <c r="D14" s="63"/>
      <c r="E14" s="44">
        <v>323.86</v>
      </c>
      <c r="F14" s="48">
        <v>323.86</v>
      </c>
      <c r="G14" s="63">
        <f>E14/F14</f>
        <v>1</v>
      </c>
    </row>
    <row r="15" spans="1:17" ht="25.5">
      <c r="A15" s="42" t="s">
        <v>65</v>
      </c>
      <c r="B15" s="62"/>
      <c r="C15" s="62"/>
      <c r="D15" s="63"/>
      <c r="E15" s="44">
        <v>33.68</v>
      </c>
      <c r="F15" s="48">
        <v>33.68</v>
      </c>
      <c r="G15" s="63">
        <f aca="true" t="shared" si="0" ref="G15:G30">E15/F15</f>
        <v>1</v>
      </c>
      <c r="L15" s="77"/>
      <c r="M15" s="77"/>
      <c r="N15" s="77"/>
      <c r="O15" s="77"/>
      <c r="P15" s="77"/>
      <c r="Q15" s="77"/>
    </row>
    <row r="16" spans="1:17" ht="25.5">
      <c r="A16" s="42" t="s">
        <v>66</v>
      </c>
      <c r="B16" s="45">
        <v>230</v>
      </c>
      <c r="C16" s="49">
        <v>230</v>
      </c>
      <c r="D16" s="63">
        <f>B16/C16</f>
        <v>1</v>
      </c>
      <c r="E16" s="45">
        <v>139.91</v>
      </c>
      <c r="F16" s="49">
        <v>139.91</v>
      </c>
      <c r="G16" s="63">
        <f t="shared" si="0"/>
        <v>1</v>
      </c>
      <c r="J16" s="42"/>
      <c r="L16" s="37"/>
      <c r="M16" s="37"/>
      <c r="N16" s="37"/>
      <c r="O16" s="37"/>
      <c r="P16" s="37"/>
      <c r="Q16" s="37"/>
    </row>
    <row r="17" spans="1:17" ht="38.25">
      <c r="A17" s="42" t="s">
        <v>67</v>
      </c>
      <c r="B17" s="46"/>
      <c r="C17" s="50"/>
      <c r="D17" s="63"/>
      <c r="E17" s="46">
        <v>120.59</v>
      </c>
      <c r="F17" s="50">
        <v>101.8</v>
      </c>
      <c r="G17" s="63">
        <f t="shared" si="0"/>
        <v>1.1845776031434185</v>
      </c>
      <c r="J17" s="42"/>
      <c r="L17" s="37"/>
      <c r="M17" s="37"/>
      <c r="N17" s="37"/>
      <c r="O17" s="37"/>
      <c r="P17" s="37"/>
      <c r="Q17" s="37"/>
    </row>
    <row r="18" spans="1:17" ht="15" customHeight="1" hidden="1">
      <c r="A18" s="42" t="s">
        <v>41</v>
      </c>
      <c r="B18" s="44"/>
      <c r="C18" s="48"/>
      <c r="D18" s="63"/>
      <c r="E18" s="44">
        <v>128.2</v>
      </c>
      <c r="F18" s="48">
        <v>128.2</v>
      </c>
      <c r="G18" s="63">
        <f t="shared" si="0"/>
        <v>1</v>
      </c>
      <c r="J18" s="42"/>
      <c r="L18" s="37"/>
      <c r="M18" s="37"/>
      <c r="N18" s="37"/>
      <c r="O18" s="37"/>
      <c r="P18" s="37"/>
      <c r="Q18" s="37"/>
    </row>
    <row r="19" spans="1:17" ht="15" customHeight="1" hidden="1">
      <c r="A19" s="42" t="s">
        <v>42</v>
      </c>
      <c r="B19" s="47"/>
      <c r="C19" s="51"/>
      <c r="D19" s="63"/>
      <c r="E19" s="47">
        <v>13258</v>
      </c>
      <c r="F19" s="51">
        <v>13258</v>
      </c>
      <c r="G19" s="63">
        <f t="shared" si="0"/>
        <v>1</v>
      </c>
      <c r="J19" s="42"/>
      <c r="L19" s="37"/>
      <c r="M19" s="37"/>
      <c r="N19" s="37"/>
      <c r="O19" s="37"/>
      <c r="P19" s="37"/>
      <c r="Q19" s="37"/>
    </row>
    <row r="20" spans="1:17" ht="25.5" hidden="1">
      <c r="A20" s="42" t="s">
        <v>43</v>
      </c>
      <c r="B20" s="47"/>
      <c r="C20" s="51"/>
      <c r="D20" s="63"/>
      <c r="E20" s="47">
        <v>76709</v>
      </c>
      <c r="F20" s="51">
        <v>76500</v>
      </c>
      <c r="G20" s="63">
        <f t="shared" si="0"/>
        <v>1.0027320261437909</v>
      </c>
      <c r="J20" s="42"/>
      <c r="L20" s="37"/>
      <c r="M20" s="37"/>
      <c r="N20" s="37"/>
      <c r="O20" s="37"/>
      <c r="P20" s="37"/>
      <c r="Q20" s="37"/>
    </row>
    <row r="21" spans="1:17" ht="15" hidden="1">
      <c r="A21" s="36"/>
      <c r="B21" s="62"/>
      <c r="C21" s="62"/>
      <c r="D21" s="63"/>
      <c r="E21" s="62"/>
      <c r="F21" s="62"/>
      <c r="G21" s="63" t="e">
        <f t="shared" si="0"/>
        <v>#DIV/0!</v>
      </c>
      <c r="J21" s="42"/>
      <c r="L21" s="37"/>
      <c r="M21" s="37"/>
      <c r="N21" s="37"/>
      <c r="O21" s="37"/>
      <c r="P21" s="37"/>
      <c r="Q21" s="37"/>
    </row>
    <row r="22" spans="1:17" ht="15" hidden="1">
      <c r="A22" s="36"/>
      <c r="B22" s="62"/>
      <c r="C22" s="62"/>
      <c r="D22" s="63"/>
      <c r="E22" s="62"/>
      <c r="F22" s="62"/>
      <c r="G22" s="63" t="e">
        <f t="shared" si="0"/>
        <v>#DIV/0!</v>
      </c>
      <c r="J22" s="42"/>
      <c r="L22" s="37"/>
      <c r="M22" s="37"/>
      <c r="N22" s="37"/>
      <c r="O22" s="37"/>
      <c r="P22" s="37"/>
      <c r="Q22" s="37"/>
    </row>
    <row r="23" spans="1:17" ht="15" hidden="1">
      <c r="A23" s="36"/>
      <c r="B23" s="62"/>
      <c r="C23" s="62"/>
      <c r="D23" s="63"/>
      <c r="E23" s="62"/>
      <c r="F23" s="62"/>
      <c r="G23" s="63" t="e">
        <f t="shared" si="0"/>
        <v>#DIV/0!</v>
      </c>
      <c r="L23" s="37"/>
      <c r="M23" s="37"/>
      <c r="N23" s="37"/>
      <c r="O23" s="37"/>
      <c r="P23" s="37"/>
      <c r="Q23" s="37"/>
    </row>
    <row r="24" spans="1:7" ht="15" hidden="1">
      <c r="A24" s="36"/>
      <c r="B24" s="62"/>
      <c r="C24" s="62"/>
      <c r="D24" s="63"/>
      <c r="E24" s="62"/>
      <c r="F24" s="62"/>
      <c r="G24" s="63" t="e">
        <f t="shared" si="0"/>
        <v>#DIV/0!</v>
      </c>
    </row>
    <row r="25" spans="1:7" ht="22.5" customHeight="1" hidden="1">
      <c r="A25" s="36"/>
      <c r="B25" s="62"/>
      <c r="C25" s="62"/>
      <c r="D25" s="63"/>
      <c r="E25" s="62"/>
      <c r="F25" s="62"/>
      <c r="G25" s="63" t="e">
        <f t="shared" si="0"/>
        <v>#DIV/0!</v>
      </c>
    </row>
    <row r="26" spans="1:7" ht="22.5" customHeight="1" hidden="1">
      <c r="A26" s="36"/>
      <c r="B26" s="62"/>
      <c r="C26" s="62"/>
      <c r="D26" s="63"/>
      <c r="E26" s="62"/>
      <c r="F26" s="62"/>
      <c r="G26" s="63" t="e">
        <f t="shared" si="0"/>
        <v>#DIV/0!</v>
      </c>
    </row>
    <row r="27" spans="1:7" ht="25.5" customHeight="1" hidden="1">
      <c r="A27" s="36"/>
      <c r="B27" s="62"/>
      <c r="C27" s="62"/>
      <c r="D27" s="63"/>
      <c r="E27" s="62"/>
      <c r="F27" s="62"/>
      <c r="G27" s="63" t="e">
        <f t="shared" si="0"/>
        <v>#DIV/0!</v>
      </c>
    </row>
    <row r="28" spans="1:7" ht="27.75" customHeight="1" hidden="1">
      <c r="A28" s="36"/>
      <c r="B28" s="62"/>
      <c r="C28" s="62"/>
      <c r="D28" s="63"/>
      <c r="E28" s="62"/>
      <c r="F28" s="62"/>
      <c r="G28" s="63" t="e">
        <f t="shared" si="0"/>
        <v>#DIV/0!</v>
      </c>
    </row>
    <row r="29" spans="1:7" ht="25.5" customHeight="1" hidden="1">
      <c r="A29" s="36"/>
      <c r="B29" s="62"/>
      <c r="C29" s="62"/>
      <c r="D29" s="63"/>
      <c r="E29" s="62"/>
      <c r="F29" s="62"/>
      <c r="G29" s="63" t="e">
        <f t="shared" si="0"/>
        <v>#DIV/0!</v>
      </c>
    </row>
    <row r="30" spans="1:7" ht="27" customHeight="1" hidden="1">
      <c r="A30" s="36"/>
      <c r="B30" s="62"/>
      <c r="C30" s="62"/>
      <c r="D30" s="63"/>
      <c r="E30" s="62"/>
      <c r="F30" s="62"/>
      <c r="G30" s="63" t="e">
        <f t="shared" si="0"/>
        <v>#DIV/0!</v>
      </c>
    </row>
    <row r="31" spans="1:7" ht="27.75" customHeight="1">
      <c r="A31" s="68" t="s">
        <v>73</v>
      </c>
      <c r="B31" s="44">
        <v>58.87</v>
      </c>
      <c r="C31" s="48">
        <v>58.87</v>
      </c>
      <c r="D31" s="63">
        <f aca="true" t="shared" si="1" ref="D31:D38">B31/C31</f>
        <v>1</v>
      </c>
      <c r="E31" s="44"/>
      <c r="F31" s="48"/>
      <c r="G31" s="63"/>
    </row>
    <row r="32" spans="1:7" ht="27.75" customHeight="1">
      <c r="A32" s="68" t="s">
        <v>74</v>
      </c>
      <c r="B32" s="44">
        <v>369.58</v>
      </c>
      <c r="C32" s="48">
        <v>369.12</v>
      </c>
      <c r="D32" s="63">
        <f t="shared" si="1"/>
        <v>1.001246207195492</v>
      </c>
      <c r="E32" s="44"/>
      <c r="F32" s="48"/>
      <c r="G32" s="63"/>
    </row>
    <row r="33" spans="1:7" ht="27" customHeight="1">
      <c r="A33" s="42" t="s">
        <v>75</v>
      </c>
      <c r="B33" s="47">
        <v>2.2</v>
      </c>
      <c r="C33" s="51">
        <v>2.2</v>
      </c>
      <c r="D33" s="63">
        <f t="shared" si="1"/>
        <v>1</v>
      </c>
      <c r="E33" s="47"/>
      <c r="F33" s="51"/>
      <c r="G33" s="63"/>
    </row>
    <row r="34" spans="1:7" ht="27" customHeight="1">
      <c r="A34" s="42" t="s">
        <v>76</v>
      </c>
      <c r="B34" s="47">
        <v>2.3</v>
      </c>
      <c r="C34" s="51">
        <v>2.3</v>
      </c>
      <c r="D34" s="63">
        <f t="shared" si="1"/>
        <v>1</v>
      </c>
      <c r="E34" s="47"/>
      <c r="F34" s="51"/>
      <c r="G34" s="63"/>
    </row>
    <row r="35" spans="1:7" ht="15" hidden="1">
      <c r="A35" s="38"/>
      <c r="B35" s="62" t="s">
        <v>13</v>
      </c>
      <c r="C35" s="62" t="s">
        <v>13</v>
      </c>
      <c r="D35" s="63" t="e">
        <f t="shared" si="1"/>
        <v>#VALUE!</v>
      </c>
      <c r="E35" s="62"/>
      <c r="F35" s="62"/>
      <c r="G35" s="63" t="e">
        <f>F35/E35</f>
        <v>#DIV/0!</v>
      </c>
    </row>
    <row r="36" spans="1:11" ht="33" customHeight="1" hidden="1">
      <c r="A36" s="38"/>
      <c r="B36" s="62" t="s">
        <v>13</v>
      </c>
      <c r="C36" s="62" t="s">
        <v>13</v>
      </c>
      <c r="D36" s="63" t="e">
        <f t="shared" si="1"/>
        <v>#VALUE!</v>
      </c>
      <c r="E36" s="62"/>
      <c r="F36" s="62"/>
      <c r="G36" s="63" t="e">
        <f>F36/E36</f>
        <v>#DIV/0!</v>
      </c>
      <c r="K36" s="39"/>
    </row>
    <row r="37" spans="1:11" ht="30" customHeight="1">
      <c r="A37" s="67" t="s">
        <v>77</v>
      </c>
      <c r="B37" s="62">
        <v>18.78</v>
      </c>
      <c r="C37" s="62">
        <v>16.48</v>
      </c>
      <c r="D37" s="63">
        <f t="shared" si="1"/>
        <v>1.1395631067961165</v>
      </c>
      <c r="E37" s="64"/>
      <c r="F37" s="62"/>
      <c r="G37" s="63"/>
      <c r="K37" s="39"/>
    </row>
    <row r="38" spans="1:11" ht="33" customHeight="1">
      <c r="A38" s="67" t="s">
        <v>78</v>
      </c>
      <c r="B38" s="62">
        <v>16.4</v>
      </c>
      <c r="C38" s="62">
        <v>16.4</v>
      </c>
      <c r="D38" s="63">
        <f t="shared" si="1"/>
        <v>1</v>
      </c>
      <c r="E38" s="64"/>
      <c r="F38" s="62"/>
      <c r="G38" s="63"/>
      <c r="K38" s="39"/>
    </row>
    <row r="39" spans="1:7" ht="15">
      <c r="A39" s="52" t="s">
        <v>47</v>
      </c>
      <c r="B39" s="64"/>
      <c r="C39" s="64"/>
      <c r="D39" s="65">
        <f>(D16+D31+D32+D33+D34+D37+D38)/7</f>
        <v>1.0201156162845155</v>
      </c>
      <c r="E39" s="64"/>
      <c r="F39" s="64"/>
      <c r="G39" s="65">
        <f>(G14+G15+G16+G17)/4</f>
        <v>1.0461444007858547</v>
      </c>
    </row>
    <row r="40" spans="1:7" ht="15">
      <c r="A40" s="58" t="s">
        <v>48</v>
      </c>
      <c r="B40" s="64" t="s">
        <v>24</v>
      </c>
      <c r="C40" s="64" t="s">
        <v>24</v>
      </c>
      <c r="D40" s="65">
        <v>1</v>
      </c>
      <c r="E40" s="64" t="s">
        <v>24</v>
      </c>
      <c r="F40" s="64" t="s">
        <v>24</v>
      </c>
      <c r="G40" s="63">
        <v>1</v>
      </c>
    </row>
    <row r="41" spans="1:7" ht="15">
      <c r="A41" s="22"/>
      <c r="B41" s="22"/>
      <c r="C41" s="22"/>
      <c r="D41" s="57"/>
      <c r="E41" s="22"/>
      <c r="F41" s="53"/>
      <c r="G41" s="54"/>
    </row>
    <row r="42" spans="1:7" ht="15">
      <c r="A42" s="41" t="s">
        <v>37</v>
      </c>
      <c r="B42" s="22"/>
      <c r="C42" s="22"/>
      <c r="D42" s="22"/>
      <c r="E42" s="22"/>
      <c r="F42" s="2"/>
      <c r="G42" s="2"/>
    </row>
    <row r="43" spans="1:7" ht="16.5">
      <c r="A43" s="6" t="s">
        <v>51</v>
      </c>
      <c r="B43" s="55">
        <f>G39*100</f>
        <v>104.61444007858547</v>
      </c>
      <c r="C43" s="25"/>
      <c r="D43" s="20"/>
      <c r="E43" s="2"/>
      <c r="F43" s="2"/>
      <c r="G43" s="2"/>
    </row>
    <row r="44" spans="1:7" ht="15">
      <c r="A44" s="41" t="s">
        <v>39</v>
      </c>
      <c r="B44" s="22"/>
      <c r="C44" s="22"/>
      <c r="D44" s="22"/>
      <c r="E44" s="22"/>
      <c r="F44" s="2"/>
      <c r="G44" s="2"/>
    </row>
    <row r="45" spans="1:7" ht="16.5">
      <c r="A45" s="6" t="s">
        <v>52</v>
      </c>
      <c r="B45" s="55">
        <f>D39*100</f>
        <v>102.01156162845155</v>
      </c>
      <c r="C45" s="25"/>
      <c r="D45" s="20"/>
      <c r="E45" s="2"/>
      <c r="F45" s="2"/>
      <c r="G45" s="2"/>
    </row>
    <row r="46" spans="1:7" ht="15">
      <c r="A46" s="41" t="s">
        <v>38</v>
      </c>
      <c r="B46" s="22"/>
      <c r="C46" s="22"/>
      <c r="D46" s="22"/>
      <c r="E46" s="2"/>
      <c r="F46" s="2"/>
      <c r="G46" s="2"/>
    </row>
    <row r="47" spans="1:7" ht="16.5">
      <c r="A47" s="6" t="s">
        <v>49</v>
      </c>
      <c r="B47" s="6">
        <f>G40*100</f>
        <v>100</v>
      </c>
      <c r="C47" s="27"/>
      <c r="D47" s="2"/>
      <c r="E47" s="2"/>
      <c r="F47" s="2"/>
      <c r="G47" s="2"/>
    </row>
    <row r="48" spans="1:7" ht="15">
      <c r="A48" s="41" t="s">
        <v>50</v>
      </c>
      <c r="B48" s="22"/>
      <c r="C48" s="22"/>
      <c r="D48" s="22"/>
      <c r="E48" s="2"/>
      <c r="F48" s="2"/>
      <c r="G48" s="2"/>
    </row>
    <row r="49" spans="1:7" ht="16.5">
      <c r="A49" s="6" t="s">
        <v>53</v>
      </c>
      <c r="B49" s="6">
        <f>D40*100</f>
        <v>100</v>
      </c>
      <c r="C49" s="27"/>
      <c r="D49" s="2"/>
      <c r="E49" s="2"/>
      <c r="F49" s="2"/>
      <c r="G49" s="2"/>
    </row>
    <row r="50" spans="1:7" ht="15">
      <c r="A50" s="41" t="s">
        <v>40</v>
      </c>
      <c r="B50" s="22"/>
      <c r="C50" s="22"/>
      <c r="D50" s="22"/>
      <c r="E50" s="22"/>
      <c r="F50" s="22"/>
      <c r="G50" s="2"/>
    </row>
    <row r="51" spans="1:7" ht="15" hidden="1">
      <c r="A51" s="6"/>
      <c r="B51" s="20"/>
      <c r="C51" s="2"/>
      <c r="D51" s="2"/>
      <c r="E51" s="2"/>
      <c r="F51" s="2"/>
      <c r="G51" s="2"/>
    </row>
    <row r="52" spans="1:7" ht="16.5">
      <c r="A52" s="6" t="s">
        <v>54</v>
      </c>
      <c r="B52" s="28">
        <f>B43/B45</f>
        <v>1.025515524011035</v>
      </c>
      <c r="C52" s="2"/>
      <c r="D52" s="2"/>
      <c r="E52" s="2"/>
      <c r="F52" s="2"/>
      <c r="G52" s="2"/>
    </row>
    <row r="53" spans="1:7" ht="46.5" customHeight="1">
      <c r="A53" s="78" t="s">
        <v>128</v>
      </c>
      <c r="B53" s="78"/>
      <c r="C53" s="78"/>
      <c r="D53" s="78"/>
      <c r="E53" s="78"/>
      <c r="F53" s="78"/>
      <c r="G53" s="78"/>
    </row>
    <row r="54" spans="1:7" ht="15">
      <c r="A54" s="5" t="s">
        <v>14</v>
      </c>
      <c r="B54" s="2"/>
      <c r="C54" s="2"/>
      <c r="D54" s="2"/>
      <c r="E54" s="2"/>
      <c r="F54" s="2"/>
      <c r="G54" s="2"/>
    </row>
    <row r="55" spans="1:7" ht="30.75" customHeight="1">
      <c r="A55" s="79" t="s">
        <v>15</v>
      </c>
      <c r="B55" s="79"/>
      <c r="C55" s="79"/>
      <c r="D55" s="79"/>
      <c r="E55" s="79"/>
      <c r="F55" s="79"/>
      <c r="G55" s="79"/>
    </row>
    <row r="56" spans="1:7" ht="15">
      <c r="A56" s="6" t="s">
        <v>55</v>
      </c>
      <c r="B56" s="25">
        <f>B43+B47+25</f>
        <v>229.61444007858546</v>
      </c>
      <c r="C56" s="2"/>
      <c r="D56" s="2"/>
      <c r="E56" s="2"/>
      <c r="F56" s="2"/>
      <c r="G56" s="2"/>
    </row>
    <row r="57" spans="1:7" ht="31.5" customHeight="1">
      <c r="A57" s="75" t="s">
        <v>127</v>
      </c>
      <c r="B57" s="75"/>
      <c r="C57" s="75"/>
      <c r="D57" s="75"/>
      <c r="E57" s="75"/>
      <c r="F57" s="75"/>
      <c r="G57" s="75"/>
    </row>
    <row r="58" spans="1:7" ht="15.75">
      <c r="A58" s="85" t="s">
        <v>9</v>
      </c>
      <c r="B58" s="85"/>
      <c r="C58" s="85"/>
      <c r="D58" s="85"/>
      <c r="E58" s="85"/>
      <c r="F58" s="85"/>
      <c r="G58" s="85"/>
    </row>
    <row r="59" spans="1:18" ht="31.5" customHeight="1">
      <c r="A59" s="83" t="s">
        <v>6</v>
      </c>
      <c r="B59" s="80" t="s">
        <v>45</v>
      </c>
      <c r="C59" s="80"/>
      <c r="D59" s="80"/>
      <c r="E59" s="80" t="s">
        <v>46</v>
      </c>
      <c r="F59" s="80"/>
      <c r="G59" s="80"/>
      <c r="M59" s="76"/>
      <c r="N59" s="76"/>
      <c r="O59" s="76"/>
      <c r="P59" s="76"/>
      <c r="Q59" s="76"/>
      <c r="R59" s="76"/>
    </row>
    <row r="60" spans="1:7" ht="22.5">
      <c r="A60" s="84"/>
      <c r="B60" s="19" t="s">
        <v>0</v>
      </c>
      <c r="C60" s="19" t="s">
        <v>10</v>
      </c>
      <c r="D60" s="19" t="s">
        <v>11</v>
      </c>
      <c r="E60" s="19" t="s">
        <v>0</v>
      </c>
      <c r="F60" s="19" t="s">
        <v>10</v>
      </c>
      <c r="G60" s="19" t="s">
        <v>11</v>
      </c>
    </row>
    <row r="61" spans="1:7" ht="33.75" customHeight="1">
      <c r="A61" s="66" t="s">
        <v>68</v>
      </c>
      <c r="B61" s="19"/>
      <c r="C61" s="19"/>
      <c r="D61" s="19"/>
      <c r="E61" s="19"/>
      <c r="F61" s="19"/>
      <c r="G61" s="19"/>
    </row>
    <row r="62" spans="1:7" ht="15">
      <c r="A62" s="8" t="s">
        <v>12</v>
      </c>
      <c r="B62" s="21" t="s">
        <v>13</v>
      </c>
      <c r="C62" s="21" t="s">
        <v>13</v>
      </c>
      <c r="D62" s="21" t="s">
        <v>13</v>
      </c>
      <c r="E62" s="21" t="s">
        <v>13</v>
      </c>
      <c r="F62" s="21" t="s">
        <v>13</v>
      </c>
      <c r="G62" s="21" t="s">
        <v>13</v>
      </c>
    </row>
    <row r="63" spans="1:7" ht="38.25" customHeight="1">
      <c r="A63" s="42" t="s">
        <v>69</v>
      </c>
      <c r="B63" s="62">
        <v>18.06</v>
      </c>
      <c r="C63" s="62">
        <v>17.28</v>
      </c>
      <c r="D63" s="71">
        <f aca="true" t="shared" si="2" ref="D63:D95">B63/C63</f>
        <v>1.0451388888888888</v>
      </c>
      <c r="E63" s="51">
        <v>11.71</v>
      </c>
      <c r="F63" s="51">
        <v>10.76</v>
      </c>
      <c r="G63" s="63">
        <f>E63/F63</f>
        <v>1.088289962825279</v>
      </c>
    </row>
    <row r="64" spans="1:7" ht="38.25" customHeight="1">
      <c r="A64" s="42" t="s">
        <v>101</v>
      </c>
      <c r="B64" s="62">
        <v>127.37</v>
      </c>
      <c r="C64" s="62">
        <v>127.37</v>
      </c>
      <c r="D64" s="71">
        <f t="shared" si="2"/>
        <v>1</v>
      </c>
      <c r="E64" s="51"/>
      <c r="F64" s="51"/>
      <c r="G64" s="63"/>
    </row>
    <row r="65" spans="1:7" ht="38.25" customHeight="1">
      <c r="A65" s="42" t="s">
        <v>102</v>
      </c>
      <c r="B65" s="62">
        <v>17.3</v>
      </c>
      <c r="C65" s="62">
        <v>17.3</v>
      </c>
      <c r="D65" s="71">
        <f t="shared" si="2"/>
        <v>1</v>
      </c>
      <c r="E65" s="51"/>
      <c r="F65" s="51"/>
      <c r="G65" s="63"/>
    </row>
    <row r="66" spans="1:7" ht="38.25" customHeight="1">
      <c r="A66" s="42" t="s">
        <v>104</v>
      </c>
      <c r="B66" s="62">
        <v>3.2</v>
      </c>
      <c r="C66" s="62">
        <v>3.2</v>
      </c>
      <c r="D66" s="71">
        <f t="shared" si="2"/>
        <v>1</v>
      </c>
      <c r="E66" s="51"/>
      <c r="F66" s="51"/>
      <c r="G66" s="63"/>
    </row>
    <row r="67" spans="1:7" ht="38.25" customHeight="1">
      <c r="A67" s="42" t="s">
        <v>103</v>
      </c>
      <c r="B67" s="62">
        <v>105.63</v>
      </c>
      <c r="C67" s="62">
        <v>105.63</v>
      </c>
      <c r="D67" s="71">
        <f t="shared" si="2"/>
        <v>1</v>
      </c>
      <c r="E67" s="51"/>
      <c r="F67" s="51"/>
      <c r="G67" s="63"/>
    </row>
    <row r="68" spans="1:7" ht="38.25" customHeight="1">
      <c r="A68" s="42" t="s">
        <v>105</v>
      </c>
      <c r="B68" s="62">
        <v>25</v>
      </c>
      <c r="C68" s="62">
        <v>25</v>
      </c>
      <c r="D68" s="71">
        <f t="shared" si="2"/>
        <v>1</v>
      </c>
      <c r="E68" s="51"/>
      <c r="F68" s="51"/>
      <c r="G68" s="63"/>
    </row>
    <row r="69" spans="1:7" ht="38.25" customHeight="1">
      <c r="A69" s="42" t="s">
        <v>106</v>
      </c>
      <c r="B69" s="62">
        <v>7.8</v>
      </c>
      <c r="C69" s="62">
        <v>6.5</v>
      </c>
      <c r="D69" s="71">
        <f t="shared" si="2"/>
        <v>1.2</v>
      </c>
      <c r="E69" s="51"/>
      <c r="F69" s="51"/>
      <c r="G69" s="63"/>
    </row>
    <row r="70" spans="1:7" ht="38.25" customHeight="1">
      <c r="A70" s="42" t="s">
        <v>107</v>
      </c>
      <c r="B70" s="62">
        <v>250</v>
      </c>
      <c r="C70" s="62">
        <v>250</v>
      </c>
      <c r="D70" s="71">
        <f t="shared" si="2"/>
        <v>1</v>
      </c>
      <c r="E70" s="51"/>
      <c r="F70" s="51"/>
      <c r="G70" s="63"/>
    </row>
    <row r="71" spans="1:7" ht="38.25" customHeight="1">
      <c r="A71" s="42" t="s">
        <v>108</v>
      </c>
      <c r="B71" s="62">
        <v>4325</v>
      </c>
      <c r="C71" s="62">
        <v>4325</v>
      </c>
      <c r="D71" s="71">
        <f t="shared" si="2"/>
        <v>1</v>
      </c>
      <c r="E71" s="51"/>
      <c r="F71" s="51"/>
      <c r="G71" s="63"/>
    </row>
    <row r="72" spans="1:7" ht="38.25" customHeight="1">
      <c r="A72" s="42" t="s">
        <v>109</v>
      </c>
      <c r="B72" s="62">
        <v>65.82</v>
      </c>
      <c r="C72" s="62">
        <v>65.82</v>
      </c>
      <c r="D72" s="71">
        <f t="shared" si="2"/>
        <v>1</v>
      </c>
      <c r="E72" s="51"/>
      <c r="F72" s="51"/>
      <c r="G72" s="63"/>
    </row>
    <row r="73" spans="1:17" ht="25.5">
      <c r="A73" s="42" t="s">
        <v>70</v>
      </c>
      <c r="B73" s="62">
        <v>48.7</v>
      </c>
      <c r="C73" s="62">
        <v>48.61</v>
      </c>
      <c r="D73" s="71">
        <f t="shared" si="2"/>
        <v>1.0018514708907633</v>
      </c>
      <c r="E73" s="49">
        <v>53.36</v>
      </c>
      <c r="F73" s="49">
        <v>50.88</v>
      </c>
      <c r="G73" s="63">
        <f aca="true" t="shared" si="3" ref="G73:G88">E73/F73</f>
        <v>1.04874213836478</v>
      </c>
      <c r="I73" s="29"/>
      <c r="J73" s="29"/>
      <c r="L73" s="77"/>
      <c r="M73" s="77"/>
      <c r="N73" s="77"/>
      <c r="O73" s="77"/>
      <c r="P73" s="77"/>
      <c r="Q73" s="77"/>
    </row>
    <row r="74" spans="1:17" ht="38.25">
      <c r="A74" s="67" t="s">
        <v>71</v>
      </c>
      <c r="B74" s="45">
        <v>9.79</v>
      </c>
      <c r="C74" s="49">
        <v>9.79</v>
      </c>
      <c r="D74" s="71">
        <f t="shared" si="2"/>
        <v>1</v>
      </c>
      <c r="E74" s="56">
        <v>0.2</v>
      </c>
      <c r="F74" s="56">
        <v>0.2</v>
      </c>
      <c r="G74" s="63">
        <f t="shared" si="3"/>
        <v>1</v>
      </c>
      <c r="I74" s="29"/>
      <c r="J74" s="69"/>
      <c r="L74" s="37"/>
      <c r="M74" s="37"/>
      <c r="N74" s="37"/>
      <c r="O74" s="37"/>
      <c r="P74" s="37"/>
      <c r="Q74" s="37"/>
    </row>
    <row r="75" spans="1:17" ht="25.5">
      <c r="A75" s="67" t="s">
        <v>72</v>
      </c>
      <c r="B75" s="46">
        <v>2.83</v>
      </c>
      <c r="C75" s="50">
        <v>2.83</v>
      </c>
      <c r="D75" s="71">
        <f t="shared" si="2"/>
        <v>1</v>
      </c>
      <c r="E75" s="56">
        <v>3.05</v>
      </c>
      <c r="F75" s="56">
        <v>3.05</v>
      </c>
      <c r="G75" s="63">
        <f t="shared" si="3"/>
        <v>1</v>
      </c>
      <c r="I75" s="29"/>
      <c r="J75" s="69"/>
      <c r="L75" s="37"/>
      <c r="M75" s="37"/>
      <c r="N75" s="37"/>
      <c r="O75" s="37"/>
      <c r="P75" s="37"/>
      <c r="Q75" s="37"/>
    </row>
    <row r="76" spans="1:17" ht="15" customHeight="1" hidden="1">
      <c r="A76" s="67" t="s">
        <v>71</v>
      </c>
      <c r="B76" s="44"/>
      <c r="C76" s="48"/>
      <c r="D76" s="71" t="e">
        <f t="shared" si="2"/>
        <v>#DIV/0!</v>
      </c>
      <c r="E76" s="44">
        <v>128.2</v>
      </c>
      <c r="F76" s="48">
        <v>128.2</v>
      </c>
      <c r="G76" s="63">
        <f t="shared" si="3"/>
        <v>1</v>
      </c>
      <c r="J76" s="70"/>
      <c r="L76" s="37"/>
      <c r="M76" s="37"/>
      <c r="N76" s="37"/>
      <c r="O76" s="37"/>
      <c r="P76" s="37"/>
      <c r="Q76" s="37"/>
    </row>
    <row r="77" spans="1:17" ht="15" customHeight="1" hidden="1">
      <c r="A77" s="67" t="s">
        <v>72</v>
      </c>
      <c r="B77" s="47"/>
      <c r="C77" s="51"/>
      <c r="D77" s="71" t="e">
        <f t="shared" si="2"/>
        <v>#DIV/0!</v>
      </c>
      <c r="E77" s="47">
        <v>13258</v>
      </c>
      <c r="F77" s="51">
        <v>13258</v>
      </c>
      <c r="G77" s="63">
        <f t="shared" si="3"/>
        <v>1</v>
      </c>
      <c r="J77" s="42"/>
      <c r="L77" s="37"/>
      <c r="M77" s="37"/>
      <c r="N77" s="37"/>
      <c r="O77" s="37"/>
      <c r="P77" s="37"/>
      <c r="Q77" s="37"/>
    </row>
    <row r="78" spans="1:17" ht="25.5" hidden="1">
      <c r="A78" s="42" t="s">
        <v>43</v>
      </c>
      <c r="B78" s="47"/>
      <c r="C78" s="51"/>
      <c r="D78" s="71" t="e">
        <f t="shared" si="2"/>
        <v>#DIV/0!</v>
      </c>
      <c r="E78" s="47">
        <v>76709</v>
      </c>
      <c r="F78" s="51">
        <v>76500</v>
      </c>
      <c r="G78" s="63">
        <f t="shared" si="3"/>
        <v>1.0027320261437909</v>
      </c>
      <c r="J78" s="42"/>
      <c r="L78" s="37"/>
      <c r="M78" s="37"/>
      <c r="N78" s="37"/>
      <c r="O78" s="37"/>
      <c r="P78" s="37"/>
      <c r="Q78" s="37"/>
    </row>
    <row r="79" spans="1:17" ht="15" hidden="1">
      <c r="A79" s="36"/>
      <c r="B79" s="62"/>
      <c r="C79" s="62"/>
      <c r="D79" s="71" t="e">
        <f t="shared" si="2"/>
        <v>#DIV/0!</v>
      </c>
      <c r="E79" s="62"/>
      <c r="F79" s="62"/>
      <c r="G79" s="63" t="e">
        <f t="shared" si="3"/>
        <v>#DIV/0!</v>
      </c>
      <c r="J79" s="42"/>
      <c r="L79" s="37"/>
      <c r="M79" s="37"/>
      <c r="N79" s="37"/>
      <c r="O79" s="37"/>
      <c r="P79" s="37"/>
      <c r="Q79" s="37"/>
    </row>
    <row r="80" spans="1:17" ht="15" hidden="1">
      <c r="A80" s="36"/>
      <c r="B80" s="62"/>
      <c r="C80" s="62"/>
      <c r="D80" s="71" t="e">
        <f t="shared" si="2"/>
        <v>#DIV/0!</v>
      </c>
      <c r="E80" s="62"/>
      <c r="F80" s="62"/>
      <c r="G80" s="63" t="e">
        <f t="shared" si="3"/>
        <v>#DIV/0!</v>
      </c>
      <c r="J80" s="42"/>
      <c r="L80" s="37"/>
      <c r="M80" s="37"/>
      <c r="N80" s="37"/>
      <c r="O80" s="37"/>
      <c r="P80" s="37"/>
      <c r="Q80" s="37"/>
    </row>
    <row r="81" spans="1:17" ht="15" hidden="1">
      <c r="A81" s="36"/>
      <c r="B81" s="62"/>
      <c r="C81" s="62"/>
      <c r="D81" s="71" t="e">
        <f t="shared" si="2"/>
        <v>#DIV/0!</v>
      </c>
      <c r="E81" s="62"/>
      <c r="F81" s="62"/>
      <c r="G81" s="63" t="e">
        <f t="shared" si="3"/>
        <v>#DIV/0!</v>
      </c>
      <c r="L81" s="37"/>
      <c r="M81" s="37"/>
      <c r="N81" s="37"/>
      <c r="O81" s="37"/>
      <c r="P81" s="37"/>
      <c r="Q81" s="37"/>
    </row>
    <row r="82" spans="1:7" ht="15" hidden="1">
      <c r="A82" s="36"/>
      <c r="B82" s="62"/>
      <c r="C82" s="62"/>
      <c r="D82" s="71" t="e">
        <f t="shared" si="2"/>
        <v>#DIV/0!</v>
      </c>
      <c r="E82" s="62"/>
      <c r="F82" s="62"/>
      <c r="G82" s="63" t="e">
        <f t="shared" si="3"/>
        <v>#DIV/0!</v>
      </c>
    </row>
    <row r="83" spans="1:7" ht="22.5" customHeight="1" hidden="1">
      <c r="A83" s="36"/>
      <c r="B83" s="62"/>
      <c r="C83" s="62"/>
      <c r="D83" s="71" t="e">
        <f t="shared" si="2"/>
        <v>#DIV/0!</v>
      </c>
      <c r="E83" s="62"/>
      <c r="F83" s="62"/>
      <c r="G83" s="63" t="e">
        <f t="shared" si="3"/>
        <v>#DIV/0!</v>
      </c>
    </row>
    <row r="84" spans="1:7" ht="22.5" customHeight="1" hidden="1">
      <c r="A84" s="36"/>
      <c r="B84" s="62"/>
      <c r="C84" s="62"/>
      <c r="D84" s="71" t="e">
        <f t="shared" si="2"/>
        <v>#DIV/0!</v>
      </c>
      <c r="E84" s="62"/>
      <c r="F84" s="62"/>
      <c r="G84" s="63" t="e">
        <f t="shared" si="3"/>
        <v>#DIV/0!</v>
      </c>
    </row>
    <row r="85" spans="1:7" ht="25.5" customHeight="1" hidden="1">
      <c r="A85" s="36"/>
      <c r="B85" s="62"/>
      <c r="C85" s="62"/>
      <c r="D85" s="71" t="e">
        <f t="shared" si="2"/>
        <v>#DIV/0!</v>
      </c>
      <c r="E85" s="62"/>
      <c r="F85" s="62"/>
      <c r="G85" s="63" t="e">
        <f t="shared" si="3"/>
        <v>#DIV/0!</v>
      </c>
    </row>
    <row r="86" spans="1:7" ht="27.75" customHeight="1" hidden="1">
      <c r="A86" s="36"/>
      <c r="B86" s="62"/>
      <c r="C86" s="62"/>
      <c r="D86" s="71" t="e">
        <f t="shared" si="2"/>
        <v>#DIV/0!</v>
      </c>
      <c r="E86" s="62"/>
      <c r="F86" s="62"/>
      <c r="G86" s="63" t="e">
        <f t="shared" si="3"/>
        <v>#DIV/0!</v>
      </c>
    </row>
    <row r="87" spans="1:7" ht="25.5" customHeight="1" hidden="1">
      <c r="A87" s="36"/>
      <c r="B87" s="62"/>
      <c r="C87" s="62"/>
      <c r="D87" s="71" t="e">
        <f t="shared" si="2"/>
        <v>#DIV/0!</v>
      </c>
      <c r="E87" s="62"/>
      <c r="F87" s="62"/>
      <c r="G87" s="63" t="e">
        <f t="shared" si="3"/>
        <v>#DIV/0!</v>
      </c>
    </row>
    <row r="88" spans="1:7" ht="27" customHeight="1" hidden="1">
      <c r="A88" s="36"/>
      <c r="B88" s="62"/>
      <c r="C88" s="62"/>
      <c r="D88" s="71" t="e">
        <f t="shared" si="2"/>
        <v>#DIV/0!</v>
      </c>
      <c r="E88" s="62"/>
      <c r="F88" s="62"/>
      <c r="G88" s="63" t="e">
        <f t="shared" si="3"/>
        <v>#DIV/0!</v>
      </c>
    </row>
    <row r="89" spans="1:7" ht="24" customHeight="1">
      <c r="A89" s="42" t="s">
        <v>79</v>
      </c>
      <c r="B89" s="62">
        <v>47.88</v>
      </c>
      <c r="C89" s="62">
        <v>47.88</v>
      </c>
      <c r="D89" s="71">
        <f t="shared" si="2"/>
        <v>1</v>
      </c>
      <c r="E89" s="51">
        <v>137.51</v>
      </c>
      <c r="F89" s="51">
        <v>137.51</v>
      </c>
      <c r="G89" s="63">
        <f>E89/F89</f>
        <v>1</v>
      </c>
    </row>
    <row r="90" spans="1:17" ht="15.75" customHeight="1">
      <c r="A90" s="42" t="s">
        <v>80</v>
      </c>
      <c r="B90" s="62">
        <v>6.5</v>
      </c>
      <c r="C90" s="62">
        <v>6.5</v>
      </c>
      <c r="D90" s="71">
        <f t="shared" si="2"/>
        <v>1</v>
      </c>
      <c r="E90" s="49">
        <v>49.96</v>
      </c>
      <c r="F90" s="49">
        <v>49.96</v>
      </c>
      <c r="G90" s="63">
        <f>E90/F90</f>
        <v>1</v>
      </c>
      <c r="L90" s="77"/>
      <c r="M90" s="77"/>
      <c r="N90" s="77"/>
      <c r="O90" s="77"/>
      <c r="P90" s="77"/>
      <c r="Q90" s="77"/>
    </row>
    <row r="91" spans="1:17" ht="15.75" customHeight="1">
      <c r="A91" s="67" t="s">
        <v>81</v>
      </c>
      <c r="B91" s="45">
        <v>33.77</v>
      </c>
      <c r="C91" s="49">
        <v>33.77</v>
      </c>
      <c r="D91" s="71">
        <f t="shared" si="2"/>
        <v>1</v>
      </c>
      <c r="E91" s="56">
        <v>39.81</v>
      </c>
      <c r="F91" s="56">
        <v>33.4</v>
      </c>
      <c r="G91" s="63">
        <f>E91/F91</f>
        <v>1.1919161676646708</v>
      </c>
      <c r="J91" s="69"/>
      <c r="L91" s="37"/>
      <c r="M91" s="37"/>
      <c r="N91" s="37"/>
      <c r="O91" s="37"/>
      <c r="P91" s="37"/>
      <c r="Q91" s="37"/>
    </row>
    <row r="92" spans="1:17" ht="15">
      <c r="A92" s="67" t="s">
        <v>82</v>
      </c>
      <c r="B92" s="46"/>
      <c r="C92" s="50"/>
      <c r="D92" s="71"/>
      <c r="E92" s="56">
        <v>17.02</v>
      </c>
      <c r="F92" s="56">
        <v>11.4</v>
      </c>
      <c r="G92" s="63">
        <f>E92/F92</f>
        <v>1.4929824561403509</v>
      </c>
      <c r="J92" s="69"/>
      <c r="L92" s="37"/>
      <c r="M92" s="37"/>
      <c r="N92" s="37"/>
      <c r="O92" s="37"/>
      <c r="P92" s="37"/>
      <c r="Q92" s="37"/>
    </row>
    <row r="93" spans="1:10" ht="21.75" customHeight="1">
      <c r="A93" s="42" t="s">
        <v>83</v>
      </c>
      <c r="B93" s="62">
        <v>58.23</v>
      </c>
      <c r="C93" s="62">
        <v>58.23</v>
      </c>
      <c r="D93" s="71">
        <f t="shared" si="2"/>
        <v>1</v>
      </c>
      <c r="E93" s="51">
        <v>110.1</v>
      </c>
      <c r="F93" s="51">
        <v>110</v>
      </c>
      <c r="G93" s="63">
        <f>E93/F93</f>
        <v>1.0009090909090907</v>
      </c>
      <c r="J93" s="29"/>
    </row>
    <row r="94" spans="1:17" ht="25.5">
      <c r="A94" s="42" t="s">
        <v>84</v>
      </c>
      <c r="B94" s="62"/>
      <c r="C94" s="62"/>
      <c r="D94" s="71"/>
      <c r="E94" s="49">
        <v>0.2</v>
      </c>
      <c r="F94" s="49">
        <v>0.2</v>
      </c>
      <c r="G94" s="63">
        <f aca="true" t="shared" si="4" ref="G94:G109">E94/F94</f>
        <v>1</v>
      </c>
      <c r="J94" s="29"/>
      <c r="L94" s="77"/>
      <c r="M94" s="77"/>
      <c r="N94" s="77"/>
      <c r="O94" s="77"/>
      <c r="P94" s="77"/>
      <c r="Q94" s="77"/>
    </row>
    <row r="95" spans="1:17" ht="25.5">
      <c r="A95" s="67" t="s">
        <v>85</v>
      </c>
      <c r="B95" s="45">
        <v>31.64</v>
      </c>
      <c r="C95" s="49">
        <v>31.64</v>
      </c>
      <c r="D95" s="71">
        <f t="shared" si="2"/>
        <v>1</v>
      </c>
      <c r="E95" s="56">
        <v>12.68</v>
      </c>
      <c r="F95" s="56">
        <v>11.93</v>
      </c>
      <c r="G95" s="63">
        <f t="shared" si="4"/>
        <v>1.0628667225481978</v>
      </c>
      <c r="J95" s="69"/>
      <c r="L95" s="37"/>
      <c r="M95" s="37"/>
      <c r="N95" s="37"/>
      <c r="O95" s="37"/>
      <c r="P95" s="37"/>
      <c r="Q95" s="37"/>
    </row>
    <row r="96" spans="1:17" ht="25.5">
      <c r="A96" s="67" t="s">
        <v>86</v>
      </c>
      <c r="B96" s="46"/>
      <c r="C96" s="50"/>
      <c r="D96" s="71"/>
      <c r="E96" s="56">
        <v>310.64</v>
      </c>
      <c r="F96" s="56">
        <v>310.64</v>
      </c>
      <c r="G96" s="63">
        <f t="shared" si="4"/>
        <v>1</v>
      </c>
      <c r="J96" s="69"/>
      <c r="L96" s="37"/>
      <c r="M96" s="37"/>
      <c r="N96" s="37"/>
      <c r="O96" s="37"/>
      <c r="P96" s="37"/>
      <c r="Q96" s="37"/>
    </row>
    <row r="97" spans="1:17" ht="15" customHeight="1" hidden="1">
      <c r="A97" s="67" t="s">
        <v>71</v>
      </c>
      <c r="B97" s="44"/>
      <c r="C97" s="48"/>
      <c r="D97" s="63"/>
      <c r="E97" s="44">
        <v>128.2</v>
      </c>
      <c r="F97" s="48">
        <v>128.2</v>
      </c>
      <c r="G97" s="63">
        <f t="shared" si="4"/>
        <v>1</v>
      </c>
      <c r="J97" s="69"/>
      <c r="L97" s="37"/>
      <c r="M97" s="37"/>
      <c r="N97" s="37"/>
      <c r="O97" s="37"/>
      <c r="P97" s="37"/>
      <c r="Q97" s="37"/>
    </row>
    <row r="98" spans="1:17" ht="15" customHeight="1" hidden="1">
      <c r="A98" s="67" t="s">
        <v>72</v>
      </c>
      <c r="B98" s="47"/>
      <c r="C98" s="51"/>
      <c r="D98" s="63"/>
      <c r="E98" s="47">
        <v>13258</v>
      </c>
      <c r="F98" s="51">
        <v>13258</v>
      </c>
      <c r="G98" s="63">
        <f t="shared" si="4"/>
        <v>1</v>
      </c>
      <c r="J98" s="69"/>
      <c r="L98" s="37"/>
      <c r="M98" s="37"/>
      <c r="N98" s="37"/>
      <c r="O98" s="37"/>
      <c r="P98" s="37"/>
      <c r="Q98" s="37"/>
    </row>
    <row r="99" spans="1:17" ht="25.5" hidden="1">
      <c r="A99" s="42" t="s">
        <v>43</v>
      </c>
      <c r="B99" s="47"/>
      <c r="C99" s="51"/>
      <c r="D99" s="63"/>
      <c r="E99" s="47">
        <v>76709</v>
      </c>
      <c r="F99" s="51">
        <v>76500</v>
      </c>
      <c r="G99" s="63">
        <f t="shared" si="4"/>
        <v>1.0027320261437909</v>
      </c>
      <c r="J99" s="69"/>
      <c r="L99" s="37"/>
      <c r="M99" s="37"/>
      <c r="N99" s="37"/>
      <c r="O99" s="37"/>
      <c r="P99" s="37"/>
      <c r="Q99" s="37"/>
    </row>
    <row r="100" spans="1:17" ht="15" hidden="1">
      <c r="A100" s="36"/>
      <c r="B100" s="62"/>
      <c r="C100" s="62"/>
      <c r="D100" s="63"/>
      <c r="E100" s="62"/>
      <c r="F100" s="62"/>
      <c r="G100" s="63" t="e">
        <f t="shared" si="4"/>
        <v>#DIV/0!</v>
      </c>
      <c r="J100" s="69"/>
      <c r="L100" s="37"/>
      <c r="M100" s="37"/>
      <c r="N100" s="37"/>
      <c r="O100" s="37"/>
      <c r="P100" s="37"/>
      <c r="Q100" s="37"/>
    </row>
    <row r="101" spans="1:17" ht="15" hidden="1">
      <c r="A101" s="36"/>
      <c r="B101" s="62"/>
      <c r="C101" s="62"/>
      <c r="D101" s="63"/>
      <c r="E101" s="62"/>
      <c r="F101" s="62"/>
      <c r="G101" s="63" t="e">
        <f t="shared" si="4"/>
        <v>#DIV/0!</v>
      </c>
      <c r="J101" s="69"/>
      <c r="L101" s="37"/>
      <c r="M101" s="37"/>
      <c r="N101" s="37"/>
      <c r="O101" s="37"/>
      <c r="P101" s="37"/>
      <c r="Q101" s="37"/>
    </row>
    <row r="102" spans="1:17" ht="15" hidden="1">
      <c r="A102" s="36"/>
      <c r="B102" s="62"/>
      <c r="C102" s="62"/>
      <c r="D102" s="63"/>
      <c r="E102" s="62"/>
      <c r="F102" s="62"/>
      <c r="G102" s="63" t="e">
        <f t="shared" si="4"/>
        <v>#DIV/0!</v>
      </c>
      <c r="J102" s="29"/>
      <c r="L102" s="37"/>
      <c r="M102" s="37"/>
      <c r="N102" s="37"/>
      <c r="O102" s="37"/>
      <c r="P102" s="37"/>
      <c r="Q102" s="37"/>
    </row>
    <row r="103" spans="1:10" ht="15" hidden="1">
      <c r="A103" s="36"/>
      <c r="B103" s="62"/>
      <c r="C103" s="62"/>
      <c r="D103" s="63"/>
      <c r="E103" s="62"/>
      <c r="F103" s="62"/>
      <c r="G103" s="63" t="e">
        <f t="shared" si="4"/>
        <v>#DIV/0!</v>
      </c>
      <c r="J103" s="29"/>
    </row>
    <row r="104" spans="1:10" ht="22.5" customHeight="1" hidden="1">
      <c r="A104" s="36"/>
      <c r="B104" s="62"/>
      <c r="C104" s="62"/>
      <c r="D104" s="63"/>
      <c r="E104" s="62"/>
      <c r="F104" s="62"/>
      <c r="G104" s="63" t="e">
        <f t="shared" si="4"/>
        <v>#DIV/0!</v>
      </c>
      <c r="J104" s="29"/>
    </row>
    <row r="105" spans="1:10" ht="22.5" customHeight="1" hidden="1">
      <c r="A105" s="36"/>
      <c r="B105" s="62"/>
      <c r="C105" s="62"/>
      <c r="D105" s="63"/>
      <c r="E105" s="62"/>
      <c r="F105" s="62"/>
      <c r="G105" s="63" t="e">
        <f t="shared" si="4"/>
        <v>#DIV/0!</v>
      </c>
      <c r="J105" s="29"/>
    </row>
    <row r="106" spans="1:10" ht="25.5" customHeight="1" hidden="1">
      <c r="A106" s="36"/>
      <c r="B106" s="62"/>
      <c r="C106" s="62"/>
      <c r="D106" s="63"/>
      <c r="E106" s="62"/>
      <c r="F106" s="62"/>
      <c r="G106" s="63" t="e">
        <f t="shared" si="4"/>
        <v>#DIV/0!</v>
      </c>
      <c r="J106" s="29"/>
    </row>
    <row r="107" spans="1:10" ht="27.75" customHeight="1" hidden="1">
      <c r="A107" s="36"/>
      <c r="B107" s="62"/>
      <c r="C107" s="62"/>
      <c r="D107" s="63"/>
      <c r="E107" s="62"/>
      <c r="F107" s="62"/>
      <c r="G107" s="63" t="e">
        <f t="shared" si="4"/>
        <v>#DIV/0!</v>
      </c>
      <c r="J107" s="29"/>
    </row>
    <row r="108" spans="1:10" ht="25.5" customHeight="1" hidden="1">
      <c r="A108" s="36"/>
      <c r="B108" s="62"/>
      <c r="C108" s="62"/>
      <c r="D108" s="63"/>
      <c r="E108" s="62"/>
      <c r="F108" s="62"/>
      <c r="G108" s="63" t="e">
        <f t="shared" si="4"/>
        <v>#DIV/0!</v>
      </c>
      <c r="J108" s="29"/>
    </row>
    <row r="109" spans="1:10" ht="27" customHeight="1" hidden="1">
      <c r="A109" s="36"/>
      <c r="B109" s="62"/>
      <c r="C109" s="62"/>
      <c r="D109" s="63"/>
      <c r="E109" s="62"/>
      <c r="F109" s="62"/>
      <c r="G109" s="63" t="e">
        <f t="shared" si="4"/>
        <v>#DIV/0!</v>
      </c>
      <c r="J109" s="29"/>
    </row>
    <row r="110" spans="1:10" ht="27.75" customHeight="1">
      <c r="A110" s="67" t="s">
        <v>87</v>
      </c>
      <c r="B110" s="62"/>
      <c r="C110" s="62"/>
      <c r="D110" s="71"/>
      <c r="E110" s="51">
        <v>37.98</v>
      </c>
      <c r="F110" s="51">
        <v>37.98</v>
      </c>
      <c r="G110" s="63">
        <f>E110/F110</f>
        <v>1</v>
      </c>
      <c r="J110" s="29"/>
    </row>
    <row r="111" spans="1:17" ht="27" customHeight="1">
      <c r="A111" s="42" t="s">
        <v>88</v>
      </c>
      <c r="B111" s="62">
        <v>2.65</v>
      </c>
      <c r="C111" s="62">
        <v>2.65</v>
      </c>
      <c r="D111" s="71">
        <f>B111/C111</f>
        <v>1</v>
      </c>
      <c r="E111" s="49">
        <v>4.1</v>
      </c>
      <c r="F111" s="49">
        <v>4.1</v>
      </c>
      <c r="G111" s="63">
        <f>E111/F111</f>
        <v>1</v>
      </c>
      <c r="J111" s="29"/>
      <c r="L111" s="77"/>
      <c r="M111" s="77"/>
      <c r="N111" s="77"/>
      <c r="O111" s="77"/>
      <c r="P111" s="77"/>
      <c r="Q111" s="77"/>
    </row>
    <row r="112" spans="1:17" ht="29.25" customHeight="1">
      <c r="A112" s="67" t="s">
        <v>89</v>
      </c>
      <c r="B112" s="45"/>
      <c r="C112" s="49"/>
      <c r="D112" s="71"/>
      <c r="E112" s="56">
        <v>2.21</v>
      </c>
      <c r="F112" s="56">
        <v>2.21</v>
      </c>
      <c r="G112" s="63">
        <f>E112/F112</f>
        <v>1</v>
      </c>
      <c r="J112" s="69"/>
      <c r="L112" s="37"/>
      <c r="M112" s="37"/>
      <c r="N112" s="37"/>
      <c r="O112" s="37"/>
      <c r="P112" s="37"/>
      <c r="Q112" s="37"/>
    </row>
    <row r="113" spans="1:17" ht="25.5">
      <c r="A113" s="67" t="s">
        <v>90</v>
      </c>
      <c r="B113" s="46">
        <v>6.6</v>
      </c>
      <c r="C113" s="50">
        <v>6.6</v>
      </c>
      <c r="D113" s="71">
        <f>B113/C113</f>
        <v>1</v>
      </c>
      <c r="E113" s="56">
        <v>6.5</v>
      </c>
      <c r="F113" s="56">
        <v>6.5</v>
      </c>
      <c r="G113" s="63">
        <f>E113/F113</f>
        <v>1</v>
      </c>
      <c r="J113" s="69"/>
      <c r="L113" s="37"/>
      <c r="M113" s="37"/>
      <c r="N113" s="37"/>
      <c r="O113" s="37"/>
      <c r="P113" s="37"/>
      <c r="Q113" s="37"/>
    </row>
    <row r="114" spans="1:7" ht="27" customHeight="1">
      <c r="A114" s="42" t="s">
        <v>91</v>
      </c>
      <c r="B114" s="62"/>
      <c r="C114" s="62"/>
      <c r="D114" s="71"/>
      <c r="E114" s="51">
        <v>150</v>
      </c>
      <c r="F114" s="51">
        <v>114.9</v>
      </c>
      <c r="G114" s="63">
        <f>E114/F114</f>
        <v>1.3054830287206265</v>
      </c>
    </row>
    <row r="115" spans="1:17" ht="15">
      <c r="A115" s="42" t="s">
        <v>92</v>
      </c>
      <c r="B115" s="62"/>
      <c r="C115" s="62"/>
      <c r="D115" s="71"/>
      <c r="E115" s="49">
        <v>7.5</v>
      </c>
      <c r="F115" s="49">
        <v>0</v>
      </c>
      <c r="G115" s="63">
        <v>0</v>
      </c>
      <c r="I115" s="29"/>
      <c r="J115" s="29"/>
      <c r="L115" s="77"/>
      <c r="M115" s="77"/>
      <c r="N115" s="77"/>
      <c r="O115" s="77"/>
      <c r="P115" s="77"/>
      <c r="Q115" s="77"/>
    </row>
    <row r="116" spans="1:17" ht="25.5">
      <c r="A116" s="67" t="s">
        <v>93</v>
      </c>
      <c r="B116" s="45"/>
      <c r="C116" s="49"/>
      <c r="D116" s="71"/>
      <c r="E116" s="56">
        <v>25.7</v>
      </c>
      <c r="F116" s="56">
        <v>25.7</v>
      </c>
      <c r="G116" s="63">
        <f aca="true" t="shared" si="5" ref="G116:G130">E116/F116</f>
        <v>1</v>
      </c>
      <c r="I116" s="29"/>
      <c r="J116" s="69"/>
      <c r="L116" s="37"/>
      <c r="M116" s="37"/>
      <c r="N116" s="37"/>
      <c r="O116" s="37"/>
      <c r="P116" s="37"/>
      <c r="Q116" s="37"/>
    </row>
    <row r="117" spans="1:17" ht="25.5">
      <c r="A117" s="67" t="s">
        <v>94</v>
      </c>
      <c r="B117" s="46">
        <v>36.1</v>
      </c>
      <c r="C117" s="50">
        <v>36.1</v>
      </c>
      <c r="D117" s="71">
        <f aca="true" t="shared" si="6" ref="D117:D131">B117/C117</f>
        <v>1</v>
      </c>
      <c r="E117" s="56">
        <v>82.65</v>
      </c>
      <c r="F117" s="56">
        <v>75.5</v>
      </c>
      <c r="G117" s="63">
        <f t="shared" si="5"/>
        <v>1.094701986754967</v>
      </c>
      <c r="I117" s="29"/>
      <c r="J117" s="69"/>
      <c r="L117" s="37"/>
      <c r="M117" s="37"/>
      <c r="N117" s="37"/>
      <c r="O117" s="37"/>
      <c r="P117" s="37"/>
      <c r="Q117" s="37"/>
    </row>
    <row r="118" spans="1:17" ht="15" customHeight="1" hidden="1">
      <c r="A118" s="67" t="s">
        <v>71</v>
      </c>
      <c r="B118" s="44"/>
      <c r="C118" s="48"/>
      <c r="D118" s="71" t="e">
        <f t="shared" si="6"/>
        <v>#DIV/0!</v>
      </c>
      <c r="E118" s="44"/>
      <c r="F118" s="48"/>
      <c r="G118" s="63" t="e">
        <f t="shared" si="5"/>
        <v>#DIV/0!</v>
      </c>
      <c r="J118" s="70"/>
      <c r="L118" s="37"/>
      <c r="M118" s="37"/>
      <c r="N118" s="37"/>
      <c r="O118" s="37"/>
      <c r="P118" s="37"/>
      <c r="Q118" s="37"/>
    </row>
    <row r="119" spans="1:17" ht="15" customHeight="1" hidden="1">
      <c r="A119" s="67" t="s">
        <v>72</v>
      </c>
      <c r="B119" s="47"/>
      <c r="C119" s="51"/>
      <c r="D119" s="71" t="e">
        <f t="shared" si="6"/>
        <v>#DIV/0!</v>
      </c>
      <c r="E119" s="47"/>
      <c r="F119" s="51"/>
      <c r="G119" s="63" t="e">
        <f t="shared" si="5"/>
        <v>#DIV/0!</v>
      </c>
      <c r="J119" s="42"/>
      <c r="L119" s="37"/>
      <c r="M119" s="37"/>
      <c r="N119" s="37"/>
      <c r="O119" s="37"/>
      <c r="P119" s="37"/>
      <c r="Q119" s="37"/>
    </row>
    <row r="120" spans="1:17" ht="25.5" hidden="1">
      <c r="A120" s="42" t="s">
        <v>43</v>
      </c>
      <c r="B120" s="47"/>
      <c r="C120" s="51"/>
      <c r="D120" s="71" t="e">
        <f t="shared" si="6"/>
        <v>#DIV/0!</v>
      </c>
      <c r="E120" s="47"/>
      <c r="F120" s="51"/>
      <c r="G120" s="63" t="e">
        <f t="shared" si="5"/>
        <v>#DIV/0!</v>
      </c>
      <c r="J120" s="42"/>
      <c r="L120" s="37"/>
      <c r="M120" s="37"/>
      <c r="N120" s="37"/>
      <c r="O120" s="37"/>
      <c r="P120" s="37"/>
      <c r="Q120" s="37"/>
    </row>
    <row r="121" spans="1:17" ht="15" hidden="1">
      <c r="A121" s="36"/>
      <c r="B121" s="62"/>
      <c r="C121" s="62"/>
      <c r="D121" s="71" t="e">
        <f t="shared" si="6"/>
        <v>#DIV/0!</v>
      </c>
      <c r="E121" s="62"/>
      <c r="F121" s="62"/>
      <c r="G121" s="63" t="e">
        <f t="shared" si="5"/>
        <v>#DIV/0!</v>
      </c>
      <c r="J121" s="42"/>
      <c r="L121" s="37"/>
      <c r="M121" s="37"/>
      <c r="N121" s="37"/>
      <c r="O121" s="37"/>
      <c r="P121" s="37"/>
      <c r="Q121" s="37"/>
    </row>
    <row r="122" spans="1:17" ht="15" hidden="1">
      <c r="A122" s="36"/>
      <c r="B122" s="62"/>
      <c r="C122" s="62"/>
      <c r="D122" s="71" t="e">
        <f t="shared" si="6"/>
        <v>#DIV/0!</v>
      </c>
      <c r="E122" s="62"/>
      <c r="F122" s="62"/>
      <c r="G122" s="63" t="e">
        <f t="shared" si="5"/>
        <v>#DIV/0!</v>
      </c>
      <c r="J122" s="42"/>
      <c r="L122" s="37"/>
      <c r="M122" s="37"/>
      <c r="N122" s="37"/>
      <c r="O122" s="37"/>
      <c r="P122" s="37"/>
      <c r="Q122" s="37"/>
    </row>
    <row r="123" spans="1:17" ht="15" hidden="1">
      <c r="A123" s="36"/>
      <c r="B123" s="62"/>
      <c r="C123" s="62"/>
      <c r="D123" s="71" t="e">
        <f t="shared" si="6"/>
        <v>#DIV/0!</v>
      </c>
      <c r="E123" s="62"/>
      <c r="F123" s="62"/>
      <c r="G123" s="63" t="e">
        <f t="shared" si="5"/>
        <v>#DIV/0!</v>
      </c>
      <c r="L123" s="37"/>
      <c r="M123" s="37"/>
      <c r="N123" s="37"/>
      <c r="O123" s="37"/>
      <c r="P123" s="37"/>
      <c r="Q123" s="37"/>
    </row>
    <row r="124" spans="1:7" ht="15" hidden="1">
      <c r="A124" s="36"/>
      <c r="B124" s="62"/>
      <c r="C124" s="62"/>
      <c r="D124" s="71" t="e">
        <f t="shared" si="6"/>
        <v>#DIV/0!</v>
      </c>
      <c r="E124" s="62"/>
      <c r="F124" s="62"/>
      <c r="G124" s="63" t="e">
        <f t="shared" si="5"/>
        <v>#DIV/0!</v>
      </c>
    </row>
    <row r="125" spans="1:7" ht="22.5" customHeight="1" hidden="1">
      <c r="A125" s="36"/>
      <c r="B125" s="62"/>
      <c r="C125" s="62"/>
      <c r="D125" s="71" t="e">
        <f t="shared" si="6"/>
        <v>#DIV/0!</v>
      </c>
      <c r="E125" s="62"/>
      <c r="F125" s="62"/>
      <c r="G125" s="63" t="e">
        <f t="shared" si="5"/>
        <v>#DIV/0!</v>
      </c>
    </row>
    <row r="126" spans="1:7" ht="22.5" customHeight="1" hidden="1">
      <c r="A126" s="36"/>
      <c r="B126" s="62"/>
      <c r="C126" s="62"/>
      <c r="D126" s="71" t="e">
        <f t="shared" si="6"/>
        <v>#DIV/0!</v>
      </c>
      <c r="E126" s="62"/>
      <c r="F126" s="62"/>
      <c r="G126" s="63" t="e">
        <f t="shared" si="5"/>
        <v>#DIV/0!</v>
      </c>
    </row>
    <row r="127" spans="1:7" ht="25.5" customHeight="1" hidden="1">
      <c r="A127" s="36"/>
      <c r="B127" s="62"/>
      <c r="C127" s="62"/>
      <c r="D127" s="71" t="e">
        <f t="shared" si="6"/>
        <v>#DIV/0!</v>
      </c>
      <c r="E127" s="62"/>
      <c r="F127" s="62"/>
      <c r="G127" s="63" t="e">
        <f t="shared" si="5"/>
        <v>#DIV/0!</v>
      </c>
    </row>
    <row r="128" spans="1:7" ht="27.75" customHeight="1" hidden="1">
      <c r="A128" s="36"/>
      <c r="B128" s="62"/>
      <c r="C128" s="62"/>
      <c r="D128" s="71" t="e">
        <f t="shared" si="6"/>
        <v>#DIV/0!</v>
      </c>
      <c r="E128" s="62"/>
      <c r="F128" s="62"/>
      <c r="G128" s="63" t="e">
        <f t="shared" si="5"/>
        <v>#DIV/0!</v>
      </c>
    </row>
    <row r="129" spans="1:7" ht="25.5" customHeight="1" hidden="1">
      <c r="A129" s="36"/>
      <c r="B129" s="62"/>
      <c r="C129" s="62"/>
      <c r="D129" s="71" t="e">
        <f t="shared" si="6"/>
        <v>#DIV/0!</v>
      </c>
      <c r="E129" s="62"/>
      <c r="F129" s="62"/>
      <c r="G129" s="63" t="e">
        <f t="shared" si="5"/>
        <v>#DIV/0!</v>
      </c>
    </row>
    <row r="130" spans="1:7" ht="27" customHeight="1" hidden="1">
      <c r="A130" s="36"/>
      <c r="B130" s="62"/>
      <c r="C130" s="62"/>
      <c r="D130" s="71" t="e">
        <f t="shared" si="6"/>
        <v>#DIV/0!</v>
      </c>
      <c r="E130" s="62"/>
      <c r="F130" s="62"/>
      <c r="G130" s="63" t="e">
        <f t="shared" si="5"/>
        <v>#DIV/0!</v>
      </c>
    </row>
    <row r="131" spans="1:7" ht="25.5" customHeight="1">
      <c r="A131" s="42" t="s">
        <v>110</v>
      </c>
      <c r="B131" s="62">
        <v>38.35</v>
      </c>
      <c r="C131" s="62">
        <v>38.35</v>
      </c>
      <c r="D131" s="71">
        <f t="shared" si="6"/>
        <v>1</v>
      </c>
      <c r="E131" s="51"/>
      <c r="F131" s="51"/>
      <c r="G131" s="63"/>
    </row>
    <row r="132" spans="1:7" ht="37.5" customHeight="1">
      <c r="A132" s="42" t="s">
        <v>95</v>
      </c>
      <c r="B132" s="62"/>
      <c r="C132" s="62"/>
      <c r="D132" s="71"/>
      <c r="E132" s="51">
        <v>461.07</v>
      </c>
      <c r="F132" s="51">
        <v>461.07</v>
      </c>
      <c r="G132" s="63">
        <f>E132/F132</f>
        <v>1</v>
      </c>
    </row>
    <row r="133" spans="1:17" ht="43.5" customHeight="1">
      <c r="A133" s="42" t="s">
        <v>96</v>
      </c>
      <c r="B133" s="62"/>
      <c r="C133" s="62"/>
      <c r="D133" s="49"/>
      <c r="E133" s="49">
        <v>65.08</v>
      </c>
      <c r="F133" s="49">
        <v>65.08</v>
      </c>
      <c r="G133" s="63">
        <f>E133/F133</f>
        <v>1</v>
      </c>
      <c r="L133" s="77"/>
      <c r="M133" s="77"/>
      <c r="N133" s="77"/>
      <c r="O133" s="77"/>
      <c r="P133" s="77"/>
      <c r="Q133" s="77"/>
    </row>
    <row r="134" spans="1:17" ht="15.75" customHeight="1">
      <c r="A134" s="67" t="s">
        <v>97</v>
      </c>
      <c r="B134" s="45"/>
      <c r="C134" s="49"/>
      <c r="D134" s="56"/>
      <c r="E134" s="56">
        <v>13.2</v>
      </c>
      <c r="F134" s="56">
        <v>0</v>
      </c>
      <c r="G134" s="63">
        <v>0</v>
      </c>
      <c r="J134" s="69"/>
      <c r="L134" s="37"/>
      <c r="M134" s="37"/>
      <c r="N134" s="37"/>
      <c r="O134" s="37"/>
      <c r="P134" s="37"/>
      <c r="Q134" s="37"/>
    </row>
    <row r="135" spans="1:17" ht="25.5">
      <c r="A135" s="67" t="s">
        <v>98</v>
      </c>
      <c r="B135" s="46">
        <v>46.95</v>
      </c>
      <c r="C135" s="50">
        <v>46.95</v>
      </c>
      <c r="D135" s="71">
        <f>B135/C135</f>
        <v>1</v>
      </c>
      <c r="E135" s="56">
        <v>71.14</v>
      </c>
      <c r="F135" s="56">
        <v>69.84</v>
      </c>
      <c r="G135" s="63">
        <f>E135/F135</f>
        <v>1.0186139747995417</v>
      </c>
      <c r="J135" s="69"/>
      <c r="L135" s="37"/>
      <c r="M135" s="37"/>
      <c r="N135" s="37"/>
      <c r="O135" s="37"/>
      <c r="P135" s="37"/>
      <c r="Q135" s="37"/>
    </row>
    <row r="136" spans="1:10" ht="21.75" customHeight="1">
      <c r="A136" s="42" t="s">
        <v>99</v>
      </c>
      <c r="B136" s="62"/>
      <c r="C136" s="62"/>
      <c r="D136" s="51"/>
      <c r="E136" s="51">
        <v>11</v>
      </c>
      <c r="F136" s="51">
        <v>10.6</v>
      </c>
      <c r="G136" s="63">
        <f>E136/F136</f>
        <v>1.0377358490566038</v>
      </c>
      <c r="J136" s="29"/>
    </row>
    <row r="137" spans="1:17" ht="25.5">
      <c r="A137" s="42" t="s">
        <v>111</v>
      </c>
      <c r="B137" s="62"/>
      <c r="C137" s="62"/>
      <c r="D137" s="49"/>
      <c r="E137" s="49">
        <v>40.4</v>
      </c>
      <c r="F137" s="49">
        <v>35.1</v>
      </c>
      <c r="G137" s="63">
        <f>E137/F137</f>
        <v>1.1509971509971508</v>
      </c>
      <c r="J137" s="29"/>
      <c r="L137" s="77"/>
      <c r="M137" s="77"/>
      <c r="N137" s="77"/>
      <c r="O137" s="77"/>
      <c r="P137" s="77"/>
      <c r="Q137" s="77"/>
    </row>
    <row r="138" spans="1:17" ht="25.5">
      <c r="A138" s="67" t="s">
        <v>100</v>
      </c>
      <c r="B138" s="45"/>
      <c r="C138" s="49"/>
      <c r="D138" s="56"/>
      <c r="E138" s="56">
        <v>39</v>
      </c>
      <c r="F138" s="56">
        <v>38.2</v>
      </c>
      <c r="G138" s="63">
        <f>E138/F138</f>
        <v>1.0209424083769634</v>
      </c>
      <c r="J138" s="69"/>
      <c r="L138" s="37"/>
      <c r="M138" s="37"/>
      <c r="N138" s="37"/>
      <c r="O138" s="37"/>
      <c r="P138" s="37"/>
      <c r="Q138" s="37"/>
    </row>
    <row r="139" spans="1:7" ht="18.75" customHeight="1">
      <c r="A139" s="52" t="s">
        <v>47</v>
      </c>
      <c r="B139" s="64"/>
      <c r="C139" s="64"/>
      <c r="D139" s="65">
        <f>(D63+D64+D65+D66+D67+D68+D69+D70+D71+D72+D73+D74+D75+D89+D90+D91+D93+D95+D111+D113+D117+D131+D135)/23</f>
        <v>1.0107387112947674</v>
      </c>
      <c r="E139" s="64"/>
      <c r="F139" s="64"/>
      <c r="G139" s="65">
        <f>(G63+G73+G74+G75+G89+G90+G91+G92+G93+G94+G95+G96+G110+G111+G112+G113+G114+G115+G116+G117+G132+G133+G134+G135+G136+G137+G138)/27</f>
        <v>0.9820067013762304</v>
      </c>
    </row>
    <row r="140" spans="1:7" ht="15">
      <c r="A140" s="58" t="s">
        <v>48</v>
      </c>
      <c r="B140" s="64" t="s">
        <v>24</v>
      </c>
      <c r="C140" s="64" t="s">
        <v>24</v>
      </c>
      <c r="D140" s="65">
        <v>1</v>
      </c>
      <c r="E140" s="64" t="s">
        <v>24</v>
      </c>
      <c r="F140" s="64" t="s">
        <v>24</v>
      </c>
      <c r="G140" s="63">
        <v>1</v>
      </c>
    </row>
    <row r="141" spans="1:7" ht="15">
      <c r="A141" s="22"/>
      <c r="B141" s="22"/>
      <c r="C141" s="22"/>
      <c r="D141" s="57"/>
      <c r="E141" s="22"/>
      <c r="F141" s="53"/>
      <c r="G141" s="54"/>
    </row>
    <row r="142" spans="1:7" ht="15">
      <c r="A142" s="41" t="s">
        <v>37</v>
      </c>
      <c r="B142" s="22"/>
      <c r="C142" s="22"/>
      <c r="D142" s="22"/>
      <c r="E142" s="22"/>
      <c r="F142" s="2"/>
      <c r="G142" s="2"/>
    </row>
    <row r="143" spans="1:7" ht="16.5">
      <c r="A143" s="6" t="s">
        <v>51</v>
      </c>
      <c r="B143" s="55">
        <f>G139*100</f>
        <v>98.20067013762304</v>
      </c>
      <c r="C143" s="25"/>
      <c r="D143" s="20"/>
      <c r="E143" s="2"/>
      <c r="F143" s="2"/>
      <c r="G143" s="2"/>
    </row>
    <row r="144" spans="1:7" ht="15">
      <c r="A144" s="41" t="s">
        <v>39</v>
      </c>
      <c r="B144" s="22"/>
      <c r="C144" s="22"/>
      <c r="D144" s="22"/>
      <c r="E144" s="22"/>
      <c r="F144" s="2"/>
      <c r="G144" s="2"/>
    </row>
    <row r="145" spans="1:7" ht="16.5">
      <c r="A145" s="6" t="s">
        <v>52</v>
      </c>
      <c r="B145" s="55">
        <f>D139*100</f>
        <v>101.07387112947674</v>
      </c>
      <c r="C145" s="25"/>
      <c r="D145" s="20"/>
      <c r="E145" s="2"/>
      <c r="F145" s="2"/>
      <c r="G145" s="2"/>
    </row>
    <row r="146" spans="1:7" ht="15">
      <c r="A146" s="41" t="s">
        <v>38</v>
      </c>
      <c r="B146" s="22"/>
      <c r="C146" s="22"/>
      <c r="D146" s="22"/>
      <c r="E146" s="2"/>
      <c r="F146" s="2"/>
      <c r="G146" s="2"/>
    </row>
    <row r="147" spans="1:7" ht="16.5">
      <c r="A147" s="6" t="s">
        <v>49</v>
      </c>
      <c r="B147" s="6">
        <f>G140*100</f>
        <v>100</v>
      </c>
      <c r="C147" s="27"/>
      <c r="D147" s="2"/>
      <c r="E147" s="2"/>
      <c r="F147" s="2"/>
      <c r="G147" s="2"/>
    </row>
    <row r="148" spans="1:7" ht="15">
      <c r="A148" s="41" t="s">
        <v>50</v>
      </c>
      <c r="B148" s="22"/>
      <c r="C148" s="22"/>
      <c r="D148" s="22"/>
      <c r="E148" s="2"/>
      <c r="F148" s="2"/>
      <c r="G148" s="2"/>
    </row>
    <row r="149" spans="1:7" ht="16.5">
      <c r="A149" s="6" t="s">
        <v>53</v>
      </c>
      <c r="B149" s="74">
        <f>B143/B145</f>
        <v>0.9715732566711222</v>
      </c>
      <c r="C149" s="27"/>
      <c r="D149" s="2"/>
      <c r="E149" s="2"/>
      <c r="F149" s="2"/>
      <c r="G149" s="2"/>
    </row>
    <row r="150" spans="1:7" ht="15">
      <c r="A150" s="41" t="s">
        <v>40</v>
      </c>
      <c r="B150" s="22"/>
      <c r="C150" s="22"/>
      <c r="D150" s="22"/>
      <c r="E150" s="22"/>
      <c r="F150" s="22"/>
      <c r="G150" s="2"/>
    </row>
    <row r="151" spans="1:7" ht="15" hidden="1">
      <c r="A151" s="6"/>
      <c r="B151" s="20"/>
      <c r="C151" s="2"/>
      <c r="D151" s="2"/>
      <c r="E151" s="2"/>
      <c r="F151" s="2"/>
      <c r="G151" s="2"/>
    </row>
    <row r="152" spans="1:7" ht="16.5">
      <c r="A152" s="6" t="s">
        <v>54</v>
      </c>
      <c r="B152" s="28">
        <f>B143/B145</f>
        <v>0.9715732566711222</v>
      </c>
      <c r="C152" s="2"/>
      <c r="D152" s="2"/>
      <c r="E152" s="2"/>
      <c r="F152" s="2"/>
      <c r="G152" s="2"/>
    </row>
    <row r="153" spans="1:7" ht="46.5" customHeight="1">
      <c r="A153" s="78" t="s">
        <v>120</v>
      </c>
      <c r="B153" s="78"/>
      <c r="C153" s="78"/>
      <c r="D153" s="78"/>
      <c r="E153" s="78"/>
      <c r="F153" s="78"/>
      <c r="G153" s="78"/>
    </row>
    <row r="154" spans="1:7" ht="15">
      <c r="A154" s="5" t="s">
        <v>14</v>
      </c>
      <c r="B154" s="2"/>
      <c r="C154" s="2"/>
      <c r="D154" s="2"/>
      <c r="E154" s="2"/>
      <c r="F154" s="2"/>
      <c r="G154" s="2"/>
    </row>
    <row r="155" spans="1:7" ht="30.75" customHeight="1">
      <c r="A155" s="79" t="s">
        <v>15</v>
      </c>
      <c r="B155" s="79"/>
      <c r="C155" s="79"/>
      <c r="D155" s="79"/>
      <c r="E155" s="79"/>
      <c r="F155" s="79"/>
      <c r="G155" s="79"/>
    </row>
    <row r="156" spans="1:7" ht="15">
      <c r="A156" s="6" t="s">
        <v>55</v>
      </c>
      <c r="B156" s="25">
        <f>B143+B147+15</f>
        <v>213.20067013762304</v>
      </c>
      <c r="C156" s="2"/>
      <c r="D156" s="2"/>
      <c r="E156" s="2"/>
      <c r="F156" s="2"/>
      <c r="G156" s="2"/>
    </row>
    <row r="157" spans="1:7" ht="31.5" customHeight="1">
      <c r="A157" s="75" t="s">
        <v>126</v>
      </c>
      <c r="B157" s="75"/>
      <c r="C157" s="75"/>
      <c r="D157" s="75"/>
      <c r="E157" s="75"/>
      <c r="F157" s="75"/>
      <c r="G157" s="75"/>
    </row>
    <row r="158" spans="1:7" ht="15.75">
      <c r="A158" s="85" t="s">
        <v>9</v>
      </c>
      <c r="B158" s="85"/>
      <c r="C158" s="85"/>
      <c r="D158" s="85"/>
      <c r="E158" s="85"/>
      <c r="F158" s="85"/>
      <c r="G158" s="85"/>
    </row>
    <row r="159" spans="1:18" ht="31.5" customHeight="1">
      <c r="A159" s="83" t="s">
        <v>6</v>
      </c>
      <c r="B159" s="80" t="s">
        <v>45</v>
      </c>
      <c r="C159" s="80"/>
      <c r="D159" s="80"/>
      <c r="E159" s="80" t="s">
        <v>46</v>
      </c>
      <c r="F159" s="80"/>
      <c r="G159" s="80"/>
      <c r="M159" s="76"/>
      <c r="N159" s="76"/>
      <c r="O159" s="76"/>
      <c r="P159" s="76"/>
      <c r="Q159" s="76"/>
      <c r="R159" s="76"/>
    </row>
    <row r="160" spans="1:7" ht="22.5">
      <c r="A160" s="84"/>
      <c r="B160" s="19" t="s">
        <v>0</v>
      </c>
      <c r="C160" s="19" t="s">
        <v>10</v>
      </c>
      <c r="D160" s="19" t="s">
        <v>11</v>
      </c>
      <c r="E160" s="19" t="s">
        <v>0</v>
      </c>
      <c r="F160" s="19" t="s">
        <v>10</v>
      </c>
      <c r="G160" s="19" t="s">
        <v>11</v>
      </c>
    </row>
    <row r="161" spans="1:7" ht="46.5" customHeight="1">
      <c r="A161" s="43" t="s">
        <v>112</v>
      </c>
      <c r="B161" s="19"/>
      <c r="C161" s="19"/>
      <c r="D161" s="19"/>
      <c r="E161" s="19"/>
      <c r="F161" s="19"/>
      <c r="G161" s="19"/>
    </row>
    <row r="162" spans="1:7" ht="15">
      <c r="A162" s="8" t="s">
        <v>12</v>
      </c>
      <c r="B162" s="21" t="s">
        <v>13</v>
      </c>
      <c r="C162" s="21" t="s">
        <v>13</v>
      </c>
      <c r="D162" s="21" t="s">
        <v>13</v>
      </c>
      <c r="E162" s="21" t="s">
        <v>13</v>
      </c>
      <c r="F162" s="21" t="s">
        <v>13</v>
      </c>
      <c r="G162" s="21" t="s">
        <v>13</v>
      </c>
    </row>
    <row r="163" spans="1:7" ht="25.5" customHeight="1">
      <c r="A163" s="42" t="s">
        <v>113</v>
      </c>
      <c r="B163" s="62"/>
      <c r="C163" s="62"/>
      <c r="D163" s="51"/>
      <c r="E163" s="44">
        <v>3.09</v>
      </c>
      <c r="F163" s="44">
        <v>3.09</v>
      </c>
      <c r="G163" s="63">
        <f>E163/F163</f>
        <v>1</v>
      </c>
    </row>
    <row r="164" spans="1:17" ht="25.5">
      <c r="A164" s="42" t="s">
        <v>114</v>
      </c>
      <c r="B164" s="62"/>
      <c r="C164" s="62"/>
      <c r="D164" s="49"/>
      <c r="E164" s="44">
        <v>78.01</v>
      </c>
      <c r="F164" s="44">
        <v>78.01</v>
      </c>
      <c r="G164" s="63">
        <f aca="true" t="shared" si="7" ref="G164:G177">E164/F164</f>
        <v>1</v>
      </c>
      <c r="L164" s="77"/>
      <c r="M164" s="77"/>
      <c r="N164" s="77"/>
      <c r="O164" s="77"/>
      <c r="P164" s="77"/>
      <c r="Q164" s="77"/>
    </row>
    <row r="165" spans="1:17" ht="15" customHeight="1" hidden="1">
      <c r="A165" s="42" t="s">
        <v>41</v>
      </c>
      <c r="B165" s="44"/>
      <c r="C165" s="48"/>
      <c r="D165" s="63"/>
      <c r="E165" s="44">
        <v>128.2</v>
      </c>
      <c r="F165" s="48">
        <v>128.2</v>
      </c>
      <c r="G165" s="63">
        <f t="shared" si="7"/>
        <v>1</v>
      </c>
      <c r="J165" s="42"/>
      <c r="L165" s="37"/>
      <c r="M165" s="37"/>
      <c r="N165" s="37"/>
      <c r="O165" s="37"/>
      <c r="P165" s="37"/>
      <c r="Q165" s="37"/>
    </row>
    <row r="166" spans="1:17" ht="15" customHeight="1" hidden="1">
      <c r="A166" s="42" t="s">
        <v>42</v>
      </c>
      <c r="B166" s="47"/>
      <c r="C166" s="51"/>
      <c r="D166" s="63"/>
      <c r="E166" s="47">
        <v>13258</v>
      </c>
      <c r="F166" s="51">
        <v>13258</v>
      </c>
      <c r="G166" s="63">
        <f t="shared" si="7"/>
        <v>1</v>
      </c>
      <c r="J166" s="42"/>
      <c r="L166" s="37"/>
      <c r="M166" s="37"/>
      <c r="N166" s="37"/>
      <c r="O166" s="37"/>
      <c r="P166" s="37"/>
      <c r="Q166" s="37"/>
    </row>
    <row r="167" spans="1:17" ht="25.5" hidden="1">
      <c r="A167" s="42" t="s">
        <v>43</v>
      </c>
      <c r="B167" s="47"/>
      <c r="C167" s="51"/>
      <c r="D167" s="63"/>
      <c r="E167" s="47">
        <v>76709</v>
      </c>
      <c r="F167" s="51">
        <v>76500</v>
      </c>
      <c r="G167" s="63">
        <f t="shared" si="7"/>
        <v>1.0027320261437909</v>
      </c>
      <c r="J167" s="42"/>
      <c r="L167" s="37"/>
      <c r="M167" s="37"/>
      <c r="N167" s="37"/>
      <c r="O167" s="37"/>
      <c r="P167" s="37"/>
      <c r="Q167" s="37"/>
    </row>
    <row r="168" spans="1:17" ht="15" hidden="1">
      <c r="A168" s="36"/>
      <c r="B168" s="62"/>
      <c r="C168" s="62"/>
      <c r="D168" s="63"/>
      <c r="E168" s="62"/>
      <c r="F168" s="62"/>
      <c r="G168" s="63" t="e">
        <f t="shared" si="7"/>
        <v>#DIV/0!</v>
      </c>
      <c r="J168" s="42"/>
      <c r="L168" s="37"/>
      <c r="M168" s="37"/>
      <c r="N168" s="37"/>
      <c r="O168" s="37"/>
      <c r="P168" s="37"/>
      <c r="Q168" s="37"/>
    </row>
    <row r="169" spans="1:17" ht="15" hidden="1">
      <c r="A169" s="36"/>
      <c r="B169" s="62"/>
      <c r="C169" s="62"/>
      <c r="D169" s="63"/>
      <c r="E169" s="62"/>
      <c r="F169" s="62"/>
      <c r="G169" s="63" t="e">
        <f t="shared" si="7"/>
        <v>#DIV/0!</v>
      </c>
      <c r="J169" s="42"/>
      <c r="L169" s="37"/>
      <c r="M169" s="37"/>
      <c r="N169" s="37"/>
      <c r="O169" s="37"/>
      <c r="P169" s="37"/>
      <c r="Q169" s="37"/>
    </row>
    <row r="170" spans="1:17" ht="15" hidden="1">
      <c r="A170" s="36"/>
      <c r="B170" s="62"/>
      <c r="C170" s="62"/>
      <c r="D170" s="63"/>
      <c r="E170" s="62"/>
      <c r="F170" s="62"/>
      <c r="G170" s="63" t="e">
        <f t="shared" si="7"/>
        <v>#DIV/0!</v>
      </c>
      <c r="L170" s="37"/>
      <c r="M170" s="37"/>
      <c r="N170" s="37"/>
      <c r="O170" s="37"/>
      <c r="P170" s="37"/>
      <c r="Q170" s="37"/>
    </row>
    <row r="171" spans="1:7" ht="15" hidden="1">
      <c r="A171" s="36"/>
      <c r="B171" s="62"/>
      <c r="C171" s="62"/>
      <c r="D171" s="63"/>
      <c r="E171" s="62"/>
      <c r="F171" s="62"/>
      <c r="G171" s="63" t="e">
        <f t="shared" si="7"/>
        <v>#DIV/0!</v>
      </c>
    </row>
    <row r="172" spans="1:7" ht="22.5" customHeight="1" hidden="1">
      <c r="A172" s="36"/>
      <c r="B172" s="62"/>
      <c r="C172" s="62"/>
      <c r="D172" s="63"/>
      <c r="E172" s="62"/>
      <c r="F172" s="62"/>
      <c r="G172" s="63" t="e">
        <f t="shared" si="7"/>
        <v>#DIV/0!</v>
      </c>
    </row>
    <row r="173" spans="1:7" ht="22.5" customHeight="1" hidden="1">
      <c r="A173" s="36"/>
      <c r="B173" s="62"/>
      <c r="C173" s="62"/>
      <c r="D173" s="63"/>
      <c r="E173" s="62"/>
      <c r="F173" s="62"/>
      <c r="G173" s="63" t="e">
        <f t="shared" si="7"/>
        <v>#DIV/0!</v>
      </c>
    </row>
    <row r="174" spans="1:7" ht="25.5" customHeight="1" hidden="1">
      <c r="A174" s="36"/>
      <c r="B174" s="62"/>
      <c r="C174" s="62"/>
      <c r="D174" s="63"/>
      <c r="E174" s="62"/>
      <c r="F174" s="62"/>
      <c r="G174" s="63" t="e">
        <f t="shared" si="7"/>
        <v>#DIV/0!</v>
      </c>
    </row>
    <row r="175" spans="1:7" ht="27.75" customHeight="1" hidden="1">
      <c r="A175" s="36"/>
      <c r="B175" s="62"/>
      <c r="C175" s="62"/>
      <c r="D175" s="63"/>
      <c r="E175" s="62"/>
      <c r="F175" s="62"/>
      <c r="G175" s="63" t="e">
        <f t="shared" si="7"/>
        <v>#DIV/0!</v>
      </c>
    </row>
    <row r="176" spans="1:7" ht="25.5" customHeight="1" hidden="1">
      <c r="A176" s="36"/>
      <c r="B176" s="62"/>
      <c r="C176" s="62"/>
      <c r="D176" s="63"/>
      <c r="E176" s="62"/>
      <c r="F176" s="62"/>
      <c r="G176" s="63" t="e">
        <f t="shared" si="7"/>
        <v>#DIV/0!</v>
      </c>
    </row>
    <row r="177" spans="1:7" ht="27" customHeight="1" hidden="1">
      <c r="A177" s="36"/>
      <c r="B177" s="62"/>
      <c r="C177" s="62"/>
      <c r="D177" s="63"/>
      <c r="E177" s="62"/>
      <c r="F177" s="62"/>
      <c r="G177" s="63" t="e">
        <f t="shared" si="7"/>
        <v>#DIV/0!</v>
      </c>
    </row>
    <row r="178" spans="1:17" ht="25.5">
      <c r="A178" s="42" t="s">
        <v>115</v>
      </c>
      <c r="B178" s="62"/>
      <c r="C178" s="62"/>
      <c r="D178" s="49"/>
      <c r="E178" s="44">
        <v>218.26</v>
      </c>
      <c r="F178" s="44">
        <v>218.26</v>
      </c>
      <c r="G178" s="63">
        <f>E178/F178</f>
        <v>1</v>
      </c>
      <c r="L178" s="77"/>
      <c r="M178" s="77"/>
      <c r="N178" s="77"/>
      <c r="O178" s="77"/>
      <c r="P178" s="77"/>
      <c r="Q178" s="77"/>
    </row>
    <row r="179" spans="1:17" ht="38.25">
      <c r="A179" s="42" t="s">
        <v>116</v>
      </c>
      <c r="B179" s="62">
        <v>8.9</v>
      </c>
      <c r="C179" s="62">
        <v>8.9</v>
      </c>
      <c r="D179" s="63">
        <f>B179/C179</f>
        <v>1</v>
      </c>
      <c r="E179" s="44"/>
      <c r="F179" s="44"/>
      <c r="G179" s="63"/>
      <c r="L179" s="77"/>
      <c r="M179" s="77"/>
      <c r="N179" s="77"/>
      <c r="O179" s="77"/>
      <c r="P179" s="77"/>
      <c r="Q179" s="77"/>
    </row>
    <row r="180" spans="1:7" ht="15">
      <c r="A180" s="58" t="s">
        <v>47</v>
      </c>
      <c r="B180" s="64"/>
      <c r="C180" s="64"/>
      <c r="D180" s="65">
        <v>1</v>
      </c>
      <c r="E180" s="64"/>
      <c r="F180" s="64"/>
      <c r="G180" s="63">
        <f>(G163+G164+G178)/3</f>
        <v>1</v>
      </c>
    </row>
    <row r="181" spans="1:7" ht="15">
      <c r="A181" s="58" t="s">
        <v>48</v>
      </c>
      <c r="B181" s="64" t="s">
        <v>24</v>
      </c>
      <c r="C181" s="64" t="s">
        <v>24</v>
      </c>
      <c r="D181" s="65">
        <v>1</v>
      </c>
      <c r="E181" s="64" t="s">
        <v>24</v>
      </c>
      <c r="F181" s="64" t="s">
        <v>24</v>
      </c>
      <c r="G181" s="63">
        <v>1</v>
      </c>
    </row>
    <row r="182" spans="1:7" ht="15">
      <c r="A182" s="22"/>
      <c r="B182" s="22"/>
      <c r="C182" s="22"/>
      <c r="D182" s="57"/>
      <c r="E182" s="22"/>
      <c r="F182" s="53"/>
      <c r="G182" s="54"/>
    </row>
    <row r="183" spans="1:7" ht="15">
      <c r="A183" s="41" t="s">
        <v>37</v>
      </c>
      <c r="B183" s="22"/>
      <c r="C183" s="22"/>
      <c r="D183" s="22"/>
      <c r="E183" s="22"/>
      <c r="F183" s="2"/>
      <c r="G183" s="2"/>
    </row>
    <row r="184" spans="1:7" ht="16.5">
      <c r="A184" s="6" t="s">
        <v>51</v>
      </c>
      <c r="B184" s="55">
        <f>G180*100</f>
        <v>100</v>
      </c>
      <c r="C184" s="25"/>
      <c r="D184" s="20"/>
      <c r="E184" s="2"/>
      <c r="F184" s="2"/>
      <c r="G184" s="2"/>
    </row>
    <row r="185" spans="1:7" ht="15">
      <c r="A185" s="41" t="s">
        <v>39</v>
      </c>
      <c r="B185" s="22"/>
      <c r="C185" s="22"/>
      <c r="D185" s="22"/>
      <c r="E185" s="22"/>
      <c r="F185" s="2"/>
      <c r="G185" s="2"/>
    </row>
    <row r="186" spans="1:7" ht="16.5">
      <c r="A186" s="6" t="s">
        <v>52</v>
      </c>
      <c r="B186" s="55">
        <f>D180*100</f>
        <v>100</v>
      </c>
      <c r="C186" s="25"/>
      <c r="D186" s="20"/>
      <c r="E186" s="2"/>
      <c r="F186" s="2"/>
      <c r="G186" s="2"/>
    </row>
    <row r="187" spans="1:7" ht="15">
      <c r="A187" s="41" t="s">
        <v>38</v>
      </c>
      <c r="B187" s="22"/>
      <c r="C187" s="22"/>
      <c r="D187" s="22"/>
      <c r="E187" s="2"/>
      <c r="F187" s="2"/>
      <c r="G187" s="2"/>
    </row>
    <row r="188" spans="1:7" ht="16.5">
      <c r="A188" s="6" t="s">
        <v>49</v>
      </c>
      <c r="B188" s="6">
        <f>G181*100</f>
        <v>100</v>
      </c>
      <c r="C188" s="27"/>
      <c r="D188" s="2"/>
      <c r="E188" s="2"/>
      <c r="F188" s="2"/>
      <c r="G188" s="2"/>
    </row>
    <row r="189" spans="1:7" ht="15">
      <c r="A189" s="41" t="s">
        <v>50</v>
      </c>
      <c r="B189" s="22"/>
      <c r="C189" s="22"/>
      <c r="D189" s="22"/>
      <c r="E189" s="2"/>
      <c r="F189" s="2"/>
      <c r="G189" s="2"/>
    </row>
    <row r="190" spans="1:7" ht="16.5">
      <c r="A190" s="6" t="s">
        <v>53</v>
      </c>
      <c r="B190" s="6">
        <v>100</v>
      </c>
      <c r="C190" s="27"/>
      <c r="D190" s="2"/>
      <c r="E190" s="2"/>
      <c r="F190" s="2"/>
      <c r="G190" s="2"/>
    </row>
    <row r="191" spans="1:7" ht="15">
      <c r="A191" s="41" t="s">
        <v>40</v>
      </c>
      <c r="B191" s="22"/>
      <c r="C191" s="22"/>
      <c r="D191" s="22"/>
      <c r="E191" s="22"/>
      <c r="F191" s="22"/>
      <c r="G191" s="2"/>
    </row>
    <row r="192" spans="1:7" ht="15" hidden="1">
      <c r="A192" s="6"/>
      <c r="B192" s="20"/>
      <c r="C192" s="2"/>
      <c r="D192" s="2"/>
      <c r="E192" s="2"/>
      <c r="F192" s="2"/>
      <c r="G192" s="2"/>
    </row>
    <row r="193" spans="1:7" ht="16.5">
      <c r="A193" s="6" t="s">
        <v>54</v>
      </c>
      <c r="B193" s="28">
        <v>1</v>
      </c>
      <c r="C193" s="2"/>
      <c r="D193" s="2"/>
      <c r="E193" s="2"/>
      <c r="F193" s="2"/>
      <c r="G193" s="2"/>
    </row>
    <row r="194" spans="1:7" ht="46.5" customHeight="1">
      <c r="A194" s="78" t="s">
        <v>130</v>
      </c>
      <c r="B194" s="78"/>
      <c r="C194" s="78"/>
      <c r="D194" s="78"/>
      <c r="E194" s="78"/>
      <c r="F194" s="78"/>
      <c r="G194" s="78"/>
    </row>
    <row r="195" spans="1:7" ht="15">
      <c r="A195" s="5" t="s">
        <v>14</v>
      </c>
      <c r="B195" s="2"/>
      <c r="C195" s="2"/>
      <c r="D195" s="2"/>
      <c r="E195" s="2"/>
      <c r="F195" s="2"/>
      <c r="G195" s="2"/>
    </row>
    <row r="196" spans="1:7" ht="30.75" customHeight="1">
      <c r="A196" s="79" t="s">
        <v>15</v>
      </c>
      <c r="B196" s="79"/>
      <c r="C196" s="79"/>
      <c r="D196" s="79"/>
      <c r="E196" s="79"/>
      <c r="F196" s="79"/>
      <c r="G196" s="79"/>
    </row>
    <row r="197" spans="1:7" ht="15">
      <c r="A197" s="6" t="s">
        <v>55</v>
      </c>
      <c r="B197" s="25">
        <f>B184+B188+25</f>
        <v>225</v>
      </c>
      <c r="C197" s="2"/>
      <c r="D197" s="2"/>
      <c r="E197" s="2"/>
      <c r="F197" s="2"/>
      <c r="G197" s="2"/>
    </row>
    <row r="198" spans="1:7" ht="31.5" customHeight="1">
      <c r="A198" s="75" t="s">
        <v>121</v>
      </c>
      <c r="B198" s="75"/>
      <c r="C198" s="75"/>
      <c r="D198" s="75"/>
      <c r="E198" s="75"/>
      <c r="F198" s="75"/>
      <c r="G198" s="75"/>
    </row>
    <row r="199" spans="1:7" ht="15.75">
      <c r="A199" s="85" t="s">
        <v>9</v>
      </c>
      <c r="B199" s="85"/>
      <c r="C199" s="85"/>
      <c r="D199" s="85"/>
      <c r="E199" s="85"/>
      <c r="F199" s="85"/>
      <c r="G199" s="85"/>
    </row>
    <row r="200" spans="1:18" ht="31.5" customHeight="1">
      <c r="A200" s="83" t="s">
        <v>6</v>
      </c>
      <c r="B200" s="80" t="s">
        <v>45</v>
      </c>
      <c r="C200" s="80"/>
      <c r="D200" s="80"/>
      <c r="E200" s="80" t="s">
        <v>46</v>
      </c>
      <c r="F200" s="80"/>
      <c r="G200" s="80"/>
      <c r="M200" s="76"/>
      <c r="N200" s="76"/>
      <c r="O200" s="76"/>
      <c r="P200" s="76"/>
      <c r="Q200" s="76"/>
      <c r="R200" s="76"/>
    </row>
    <row r="201" spans="1:7" ht="22.5">
      <c r="A201" s="84"/>
      <c r="B201" s="19" t="s">
        <v>0</v>
      </c>
      <c r="C201" s="19" t="s">
        <v>10</v>
      </c>
      <c r="D201" s="19" t="s">
        <v>11</v>
      </c>
      <c r="E201" s="19" t="s">
        <v>0</v>
      </c>
      <c r="F201" s="19" t="s">
        <v>10</v>
      </c>
      <c r="G201" s="19" t="s">
        <v>11</v>
      </c>
    </row>
    <row r="202" spans="1:7" ht="26.25" customHeight="1">
      <c r="A202" s="43" t="s">
        <v>117</v>
      </c>
      <c r="B202" s="19"/>
      <c r="C202" s="19"/>
      <c r="D202" s="19"/>
      <c r="E202" s="19"/>
      <c r="F202" s="19"/>
      <c r="G202" s="19"/>
    </row>
    <row r="203" spans="1:7" ht="15">
      <c r="A203" s="8" t="s">
        <v>12</v>
      </c>
      <c r="B203" s="21" t="s">
        <v>13</v>
      </c>
      <c r="C203" s="21" t="s">
        <v>13</v>
      </c>
      <c r="D203" s="21" t="s">
        <v>13</v>
      </c>
      <c r="E203" s="21" t="s">
        <v>13</v>
      </c>
      <c r="F203" s="21" t="s">
        <v>13</v>
      </c>
      <c r="G203" s="21" t="s">
        <v>13</v>
      </c>
    </row>
    <row r="204" spans="1:7" ht="25.5" customHeight="1">
      <c r="A204" s="42" t="s">
        <v>118</v>
      </c>
      <c r="B204" s="62">
        <v>83075</v>
      </c>
      <c r="C204" s="62">
        <v>83075</v>
      </c>
      <c r="D204" s="63">
        <f>B204/C204</f>
        <v>1</v>
      </c>
      <c r="E204" s="44">
        <v>13589</v>
      </c>
      <c r="F204" s="44">
        <v>12635</v>
      </c>
      <c r="G204" s="63">
        <f>E204/F204</f>
        <v>1.0755045508508112</v>
      </c>
    </row>
    <row r="205" spans="1:7" ht="15">
      <c r="A205" s="58" t="s">
        <v>48</v>
      </c>
      <c r="B205" s="64" t="s">
        <v>24</v>
      </c>
      <c r="C205" s="64" t="s">
        <v>24</v>
      </c>
      <c r="D205" s="65">
        <v>1</v>
      </c>
      <c r="E205" s="64" t="s">
        <v>24</v>
      </c>
      <c r="F205" s="64" t="s">
        <v>24</v>
      </c>
      <c r="G205" s="63">
        <v>1</v>
      </c>
    </row>
    <row r="206" spans="1:7" ht="15">
      <c r="A206" s="22"/>
      <c r="B206" s="22"/>
      <c r="C206" s="22"/>
      <c r="D206" s="57"/>
      <c r="E206" s="22"/>
      <c r="F206" s="53"/>
      <c r="G206" s="54"/>
    </row>
    <row r="207" spans="1:7" ht="15">
      <c r="A207" s="41" t="s">
        <v>37</v>
      </c>
      <c r="B207" s="22"/>
      <c r="C207" s="22"/>
      <c r="D207" s="22"/>
      <c r="E207" s="22"/>
      <c r="F207" s="2"/>
      <c r="G207" s="2"/>
    </row>
    <row r="208" spans="1:7" ht="16.5">
      <c r="A208" s="6" t="s">
        <v>51</v>
      </c>
      <c r="B208" s="55">
        <f>G204*100</f>
        <v>107.55045508508113</v>
      </c>
      <c r="C208" s="25"/>
      <c r="D208" s="20"/>
      <c r="E208" s="2"/>
      <c r="F208" s="2"/>
      <c r="G208" s="2"/>
    </row>
    <row r="209" spans="1:7" ht="15">
      <c r="A209" s="41" t="s">
        <v>39</v>
      </c>
      <c r="B209" s="22"/>
      <c r="C209" s="22"/>
      <c r="D209" s="22"/>
      <c r="E209" s="22"/>
      <c r="F209" s="2"/>
      <c r="G209" s="2"/>
    </row>
    <row r="210" spans="1:7" ht="16.5">
      <c r="A210" s="6" t="s">
        <v>52</v>
      </c>
      <c r="B210" s="55">
        <f>D204*100</f>
        <v>100</v>
      </c>
      <c r="C210" s="25"/>
      <c r="D210" s="20"/>
      <c r="E210" s="2"/>
      <c r="F210" s="2"/>
      <c r="G210" s="2"/>
    </row>
    <row r="211" spans="1:7" ht="15">
      <c r="A211" s="41" t="s">
        <v>38</v>
      </c>
      <c r="B211" s="22"/>
      <c r="C211" s="22"/>
      <c r="D211" s="22"/>
      <c r="E211" s="2"/>
      <c r="F211" s="2"/>
      <c r="G211" s="2"/>
    </row>
    <row r="212" spans="1:7" ht="16.5">
      <c r="A212" s="6" t="s">
        <v>49</v>
      </c>
      <c r="B212" s="6">
        <f>G205*100</f>
        <v>100</v>
      </c>
      <c r="C212" s="27"/>
      <c r="D212" s="2"/>
      <c r="E212" s="2"/>
      <c r="F212" s="2"/>
      <c r="G212" s="2"/>
    </row>
    <row r="213" spans="1:7" ht="15">
      <c r="A213" s="41" t="s">
        <v>50</v>
      </c>
      <c r="B213" s="22"/>
      <c r="C213" s="22"/>
      <c r="D213" s="22"/>
      <c r="E213" s="2"/>
      <c r="F213" s="2"/>
      <c r="G213" s="2"/>
    </row>
    <row r="214" spans="1:7" ht="16.5">
      <c r="A214" s="6" t="s">
        <v>53</v>
      </c>
      <c r="B214" s="6">
        <v>100</v>
      </c>
      <c r="C214" s="27"/>
      <c r="D214" s="2"/>
      <c r="E214" s="2"/>
      <c r="F214" s="2"/>
      <c r="G214" s="2"/>
    </row>
    <row r="215" spans="1:7" ht="15">
      <c r="A215" s="41" t="s">
        <v>40</v>
      </c>
      <c r="B215" s="22"/>
      <c r="C215" s="22"/>
      <c r="D215" s="22"/>
      <c r="E215" s="22"/>
      <c r="F215" s="22"/>
      <c r="G215" s="2"/>
    </row>
    <row r="216" spans="1:7" ht="15" hidden="1">
      <c r="A216" s="6"/>
      <c r="B216" s="20"/>
      <c r="C216" s="2"/>
      <c r="D216" s="2"/>
      <c r="E216" s="2"/>
      <c r="F216" s="2"/>
      <c r="G216" s="2"/>
    </row>
    <row r="217" spans="1:7" ht="16.5">
      <c r="A217" s="6" t="s">
        <v>54</v>
      </c>
      <c r="B217" s="28">
        <v>1.076</v>
      </c>
      <c r="C217" s="2"/>
      <c r="D217" s="2"/>
      <c r="E217" s="2"/>
      <c r="F217" s="2"/>
      <c r="G217" s="2"/>
    </row>
    <row r="218" spans="1:7" ht="46.5" customHeight="1">
      <c r="A218" s="78" t="s">
        <v>129</v>
      </c>
      <c r="B218" s="78"/>
      <c r="C218" s="78"/>
      <c r="D218" s="78"/>
      <c r="E218" s="78"/>
      <c r="F218" s="78"/>
      <c r="G218" s="78"/>
    </row>
    <row r="219" spans="1:7" ht="15">
      <c r="A219" s="5" t="s">
        <v>14</v>
      </c>
      <c r="B219" s="2"/>
      <c r="C219" s="2"/>
      <c r="D219" s="2"/>
      <c r="E219" s="2"/>
      <c r="F219" s="2"/>
      <c r="G219" s="2"/>
    </row>
    <row r="220" spans="1:7" ht="30.75" customHeight="1">
      <c r="A220" s="79" t="s">
        <v>15</v>
      </c>
      <c r="B220" s="79"/>
      <c r="C220" s="79"/>
      <c r="D220" s="79"/>
      <c r="E220" s="79"/>
      <c r="F220" s="79"/>
      <c r="G220" s="79"/>
    </row>
    <row r="221" spans="1:7" ht="15">
      <c r="A221" s="6" t="s">
        <v>55</v>
      </c>
      <c r="B221" s="25">
        <f>B208+B212+25</f>
        <v>232.55045508508113</v>
      </c>
      <c r="C221" s="2"/>
      <c r="D221" s="2"/>
      <c r="E221" s="2"/>
      <c r="F221" s="2"/>
      <c r="G221" s="2"/>
    </row>
    <row r="222" spans="1:7" ht="31.5" customHeight="1">
      <c r="A222" s="75" t="s">
        <v>121</v>
      </c>
      <c r="B222" s="75"/>
      <c r="C222" s="75"/>
      <c r="D222" s="75"/>
      <c r="E222" s="75"/>
      <c r="F222" s="75"/>
      <c r="G222" s="75"/>
    </row>
    <row r="226" spans="1:2" ht="12.75">
      <c r="A226" s="10" t="s">
        <v>123</v>
      </c>
      <c r="B226" s="10" t="s">
        <v>124</v>
      </c>
    </row>
  </sheetData>
  <sheetProtection/>
  <mergeCells count="48">
    <mergeCell ref="A218:G218"/>
    <mergeCell ref="A220:G220"/>
    <mergeCell ref="A222:G222"/>
    <mergeCell ref="L179:Q179"/>
    <mergeCell ref="A194:G194"/>
    <mergeCell ref="A196:G196"/>
    <mergeCell ref="A198:G198"/>
    <mergeCell ref="A199:G199"/>
    <mergeCell ref="A200:A201"/>
    <mergeCell ref="B200:D200"/>
    <mergeCell ref="E200:G200"/>
    <mergeCell ref="M200:R200"/>
    <mergeCell ref="A159:A160"/>
    <mergeCell ref="B159:D159"/>
    <mergeCell ref="E159:G159"/>
    <mergeCell ref="M159:R159"/>
    <mergeCell ref="L164:Q164"/>
    <mergeCell ref="L178:Q178"/>
    <mergeCell ref="L133:Q133"/>
    <mergeCell ref="L137:Q137"/>
    <mergeCell ref="A153:G153"/>
    <mergeCell ref="A155:G155"/>
    <mergeCell ref="A157:G157"/>
    <mergeCell ref="A158:G158"/>
    <mergeCell ref="M59:R59"/>
    <mergeCell ref="L73:Q73"/>
    <mergeCell ref="L90:Q90"/>
    <mergeCell ref="L94:Q94"/>
    <mergeCell ref="L111:Q111"/>
    <mergeCell ref="L115:Q115"/>
    <mergeCell ref="A55:G55"/>
    <mergeCell ref="A57:G57"/>
    <mergeCell ref="A58:G58"/>
    <mergeCell ref="A59:A60"/>
    <mergeCell ref="B59:D59"/>
    <mergeCell ref="E59:G59"/>
    <mergeCell ref="A10:A11"/>
    <mergeCell ref="B10:D10"/>
    <mergeCell ref="E10:G10"/>
    <mergeCell ref="M10:R10"/>
    <mergeCell ref="L15:Q15"/>
    <mergeCell ref="A53:G53"/>
    <mergeCell ref="A2:G2"/>
    <mergeCell ref="B4:G4"/>
    <mergeCell ref="B5:G5"/>
    <mergeCell ref="B6:G6"/>
    <mergeCell ref="B7:G7"/>
    <mergeCell ref="A9:G9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2020-03-19T09:40:14Z</cp:lastPrinted>
  <dcterms:created xsi:type="dcterms:W3CDTF">1996-10-08T23:32:33Z</dcterms:created>
  <dcterms:modified xsi:type="dcterms:W3CDTF">2020-03-25T13:11:23Z</dcterms:modified>
  <cp:category/>
  <cp:version/>
  <cp:contentType/>
  <cp:contentStatus/>
</cp:coreProperties>
</file>