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звіт 1011100" sheetId="1" r:id="rId1"/>
  </sheets>
  <definedNames/>
  <calcPr fullCalcOnLoad="1"/>
</workbook>
</file>

<file path=xl/sharedStrings.xml><?xml version="1.0" encoding="utf-8"?>
<sst xmlns="http://schemas.openxmlformats.org/spreadsheetml/2006/main" count="165" uniqueCount="95">
  <si>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</si>
  <si>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</si>
  <si>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</si>
  <si>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</si>
  <si>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</si>
  <si>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</si>
  <si>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</si>
  <si>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</si>
  <si>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</si>
  <si>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</si>
  <si>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</si>
  <si>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</si>
  <si>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</si>
  <si>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</si>
  <si>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</si>
  <si>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</si>
  <si>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</si>
  <si>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</si>
  <si>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</si>
  <si>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</si>
  <si>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</si>
  <si>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</si>
  <si>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</si>
  <si>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</si>
  <si>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</si>
  <si>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</si>
  <si>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</si>
  <si>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</si>
  <si>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</si>
  <si>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</si>
  <si>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</si>
  <si>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</si>
  <si>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</si>
  <si>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</si>
  <si>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</si>
  <si>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</si>
  <si>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</si>
  <si>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</si>
  <si>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</si>
  <si>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</si>
  <si>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</si>
  <si>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</si>
  <si>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2019 рік</t>
  </si>
  <si>
    <t>Управління культури, інформації та туризму Дунаєвецької міської ради</t>
  </si>
  <si>
    <t>грн.</t>
  </si>
  <si>
    <t>кошторис</t>
  </si>
  <si>
    <t>од.</t>
  </si>
  <si>
    <t>розрахунок</t>
  </si>
  <si>
    <t>%</t>
  </si>
  <si>
    <t>середнє число окладів (ставок) - усього</t>
  </si>
  <si>
    <t>середнє число окладів (ставок) керівників</t>
  </si>
  <si>
    <t>м.кв.</t>
  </si>
  <si>
    <t>статут</t>
  </si>
  <si>
    <t>штатний розпис</t>
  </si>
  <si>
    <t>осіб</t>
  </si>
  <si>
    <t>А. В. Бец</t>
  </si>
  <si>
    <t>Л. А. Брик</t>
  </si>
  <si>
    <t xml:space="preserve">Надання спеціальної освіти школами естетичного виховання (музичними,художніми, хореографічними, театральними, хоровими, мистецькими ) </t>
  </si>
  <si>
    <t>О960</t>
  </si>
  <si>
    <t>Кількість установ</t>
  </si>
  <si>
    <t>в т. ч. дитяча школа мистецтв</t>
  </si>
  <si>
    <t>середнє число окладів (ставок) керівників народних колективів</t>
  </si>
  <si>
    <t>Середнє число ставок педагогічного персоналу</t>
  </si>
  <si>
    <t>середнє число окладів (ставок) обслуговуючого та технічного персоналу</t>
  </si>
  <si>
    <t>кількість відділень</t>
  </si>
  <si>
    <t>кількість класів</t>
  </si>
  <si>
    <t>видатки на отримання  освіти у школах естетичного виховання- всього</t>
  </si>
  <si>
    <t>В т.ч. батьківська плата</t>
  </si>
  <si>
    <t>тарифікація</t>
  </si>
  <si>
    <t>протокол засідання педради</t>
  </si>
  <si>
    <t>розрахунок годин</t>
  </si>
  <si>
    <t>наказ про зарахування учнів</t>
  </si>
  <si>
    <t>Середня кількість учнів, які отримують освіту у школах естетичного виховання,-всього</t>
  </si>
  <si>
    <t>Середня кількість учнів, які  звільнені від плати за навчання</t>
  </si>
  <si>
    <t>наказ по школі</t>
  </si>
  <si>
    <t>Чисельність учнів  на одну педагогічну ставку</t>
  </si>
  <si>
    <t>Кількість, діто-днів</t>
  </si>
  <si>
    <t>Витрати на навчання одного учня, який отримує освіту в школі естетичного виховання</t>
  </si>
  <si>
    <t>В т. ч. за рахунок батьківської плати</t>
  </si>
  <si>
    <t>од</t>
  </si>
  <si>
    <t xml:space="preserve">Кількість днів відвідування учнями школи естетичного виховання </t>
  </si>
  <si>
    <t>Динаміка збільшення чисельності учнів, які отримують освіту у школах естетичного виховання у плановому періоді по відношенню фактичного показника попереднього періоду</t>
  </si>
  <si>
    <t>Відсоток обсягу батьківської плати за навчання в загальному обсязі видатків на отримання освіти у школах естетичного виховання</t>
  </si>
  <si>
    <t>днв</t>
  </si>
  <si>
    <t>журнал відвідувано</t>
  </si>
  <si>
    <t>Значні  розбіжності  у  показниках   якості   виникло   через   збільшення   кількості учнів, що навчаються   у   звітному   періоді   по   відношенню   до   попереднього. Кількість навчальних днів та відсоток обсягу батьківської плати в загальній сумі видатків залишились незмінними.</t>
  </si>
  <si>
    <t>Начальник управління культури, туризму та інформації Дунаєвецької міської ради</t>
  </si>
  <si>
    <t>Головний бухгалтер</t>
  </si>
  <si>
    <t xml:space="preserve">Розбіжності по кількості окладів педагогічних працівників виникли через збільшення кількості учнів школи.Відхилення касових видатків виникло внаслідок економії  бюджетних коштів  по загальному фонду  по  оплаті праці , по видатках на оплату комунальних послуг та енергоносіїв,  використання залишку коштів власних надходжень, що утворилвся станом на 01.01.2019  та коштів від понадпланових надходжень по спеціальному фонду. </t>
  </si>
  <si>
    <t>Розбіжності між запланованими та досягнутими  показниками виникли  у  зв*язку із вище перерахованими чиниками:  витрати на одного учня по загальному фонду  зменшені завдяки економії коштів, а збільшення  виттрат по спеціальному фонду виникло завдяки більшим витратам  через використання залишку  та  надходжень, що надійшли у більшому розмірі через збільшення загальної кількості учнів та  зменшення кількості учнів, пільгових категорій.</t>
  </si>
  <si>
    <t>Відхилення виникло завдяки економії бюджетних коштів по заробітній платі ,  використання залишку коштів  минулих років та понадпланових надходжень по спеціальному фонду</t>
  </si>
  <si>
    <t xml:space="preserve">Духовне та естетичне виховання дітей та молоді </t>
  </si>
  <si>
    <t>Відхилення  виникло внаслідок кількох чиників, тобто збільшення кількості учнів, та зменшення їх кількості  в пільгових категоріях</t>
  </si>
  <si>
    <t>У звітному періоді  кількість учнів, що отримують освіту у школах естетичного виховання більше планового показника на  7 дітей, відповідно кількість ставок педагогічного персоналу теж змінилась - у середньому  збільшиласьна  0,54 ставки. Кількість інших працівників  без змін.  Кількість учнів, що мають пільги зменшилась на 26 дітей. що вплинуло на загальний обсяг плати за навчання у школі - збільшились доходи які дали можливість значно збільшити і видатки в загальному на 24 620 грн. Також збільшення учнів вплинуло на кількість діто-днів   - вони зросли на 1302 дні .  Проведено касових видатків по загальному фонду  на суму 6 444 693 грн., що на 40 713 грн. менше планового показника за рахунок  економії в основному по видатках на заробітну плату  в сумі 21523 грн. та нарахування на оплату праці в сумі  18766 грн. Економія по енергоносіях  склала 212 грн.</t>
  </si>
  <si>
    <t xml:space="preserve"> Видатки на одного учня в загальному склали 12 846 грн., що менше на 19 грн. від запланованого, а окремо ввзятих  від батьківської плати зросли майже на 34 грн.  Касові видатки спеціального фонду виконані в розмірі 674099 грн.за рахунок використання залишку коштів що склався на 01.01.2019 - 61 412 грн., кошів  що  надійшли  від благодійних   внесків  -     100000 грн. і коштів  що надійшли від батьківської плати 47 1918 грн.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</si>
</sst>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0000000"/>
    <numFmt numFmtId="188" formatCode="0.0000000"/>
    <numFmt numFmtId="189" formatCode="0.000000"/>
    <numFmt numFmtId="190" formatCode="0.0"/>
    <numFmt numFmtId="191" formatCode="#0.00"/>
    <numFmt numFmtId="19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3" fillId="0" borderId="0" xfId="0" applyFont="1" applyAlignment="1">
      <alignment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29" fillId="0" borderId="0" xfId="0" applyFont="1" applyAlignment="1">
      <alignment/>
    </xf>
    <xf numFmtId="2" fontId="8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83">
      <selection activeCell="M92" sqref="M92"/>
    </sheetView>
  </sheetViews>
  <sheetFormatPr defaultColWidth="13.7109375" defaultRowHeight="15"/>
  <cols>
    <col min="1" max="1" width="5.8515625" style="0" customWidth="1"/>
    <col min="2" max="2" width="23.28125" style="0" customWidth="1"/>
    <col min="3" max="3" width="13.7109375" style="0" customWidth="1"/>
    <col min="4" max="4" width="14.7109375" style="0" customWidth="1"/>
    <col min="5" max="9" width="13.7109375" style="0" customWidth="1"/>
    <col min="10" max="10" width="15.421875" style="0" bestFit="1" customWidth="1"/>
    <col min="11" max="11" width="13.28125" style="0" customWidth="1"/>
    <col min="12" max="12" width="12.8515625" style="0" customWidth="1"/>
    <col min="13" max="13" width="13.7109375" style="0" customWidth="1"/>
  </cols>
  <sheetData>
    <row r="1" spans="11:13" ht="15">
      <c r="K1" s="40" t="s">
        <v>41</v>
      </c>
      <c r="L1" s="41"/>
      <c r="M1" s="41"/>
    </row>
    <row r="2" spans="11:13" ht="46.5" customHeight="1">
      <c r="K2" s="41"/>
      <c r="L2" s="41"/>
      <c r="M2" s="41"/>
    </row>
    <row r="3" spans="1:13" ht="15.75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2.5" customHeight="1">
      <c r="A4" s="32" t="s">
        <v>42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.75" customHeight="1">
      <c r="A5" s="34" t="s">
        <v>0</v>
      </c>
      <c r="B5" s="5">
        <v>1000000</v>
      </c>
      <c r="C5" s="1"/>
      <c r="E5" s="33" t="s">
        <v>43</v>
      </c>
      <c r="F5" s="33"/>
      <c r="G5" s="33"/>
      <c r="H5" s="33"/>
      <c r="I5" s="33"/>
      <c r="J5" s="33"/>
      <c r="K5" s="33"/>
      <c r="L5" s="33"/>
      <c r="M5" s="33"/>
    </row>
    <row r="6" spans="1:13" ht="15" customHeight="1">
      <c r="A6" s="34"/>
      <c r="B6" s="6" t="s">
        <v>1</v>
      </c>
      <c r="C6" s="1"/>
      <c r="E6" s="42" t="s">
        <v>22</v>
      </c>
      <c r="F6" s="42"/>
      <c r="G6" s="42"/>
      <c r="H6" s="42"/>
      <c r="I6" s="42"/>
      <c r="J6" s="42"/>
      <c r="K6" s="42"/>
      <c r="L6" s="42"/>
      <c r="M6" s="42"/>
    </row>
    <row r="7" spans="1:13" ht="15.75">
      <c r="A7" s="34" t="s">
        <v>2</v>
      </c>
      <c r="B7" s="5">
        <v>1010000</v>
      </c>
      <c r="C7" s="1"/>
      <c r="E7" s="33" t="s">
        <v>43</v>
      </c>
      <c r="F7" s="33"/>
      <c r="G7" s="33"/>
      <c r="H7" s="33"/>
      <c r="I7" s="33"/>
      <c r="J7" s="33"/>
      <c r="K7" s="33"/>
      <c r="L7" s="33"/>
      <c r="M7" s="33"/>
    </row>
    <row r="8" spans="1:13" ht="15" customHeight="1">
      <c r="A8" s="34"/>
      <c r="B8" s="6" t="s">
        <v>1</v>
      </c>
      <c r="C8" s="1"/>
      <c r="E8" s="43" t="s">
        <v>21</v>
      </c>
      <c r="F8" s="43"/>
      <c r="G8" s="43"/>
      <c r="H8" s="43"/>
      <c r="I8" s="43"/>
      <c r="J8" s="43"/>
      <c r="K8" s="43"/>
      <c r="L8" s="43"/>
      <c r="M8" s="43"/>
    </row>
    <row r="9" spans="1:13" ht="27" customHeight="1">
      <c r="A9" s="34" t="s">
        <v>3</v>
      </c>
      <c r="B9" s="5">
        <v>1011100</v>
      </c>
      <c r="C9" s="5" t="s">
        <v>58</v>
      </c>
      <c r="E9" s="44" t="s">
        <v>57</v>
      </c>
      <c r="F9" s="44"/>
      <c r="G9" s="44"/>
      <c r="H9" s="44"/>
      <c r="I9" s="44"/>
      <c r="J9" s="44"/>
      <c r="K9" s="44"/>
      <c r="L9" s="44"/>
      <c r="M9" s="44"/>
    </row>
    <row r="10" spans="1:13" ht="15" customHeight="1">
      <c r="A10" s="34"/>
      <c r="B10" s="7" t="s">
        <v>1</v>
      </c>
      <c r="C10" s="7" t="s">
        <v>4</v>
      </c>
      <c r="E10" s="42" t="s">
        <v>23</v>
      </c>
      <c r="F10" s="42"/>
      <c r="G10" s="42"/>
      <c r="H10" s="42"/>
      <c r="I10" s="42"/>
      <c r="J10" s="42"/>
      <c r="K10" s="42"/>
      <c r="L10" s="42"/>
      <c r="M10" s="42"/>
    </row>
    <row r="11" spans="1:4" ht="15.75">
      <c r="A11" s="34" t="s">
        <v>5</v>
      </c>
      <c r="B11" s="39" t="s">
        <v>25</v>
      </c>
      <c r="C11" s="39"/>
      <c r="D11" s="39"/>
    </row>
    <row r="12" spans="1:4" ht="15.75">
      <c r="A12" s="34"/>
      <c r="B12" s="39" t="s">
        <v>10</v>
      </c>
      <c r="C12" s="39"/>
      <c r="D12" s="39"/>
    </row>
    <row r="14" spans="2:10" ht="15.75">
      <c r="B14" s="36" t="s">
        <v>26</v>
      </c>
      <c r="C14" s="36"/>
      <c r="D14" s="36"/>
      <c r="E14" s="36" t="s">
        <v>27</v>
      </c>
      <c r="F14" s="36"/>
      <c r="G14" s="36"/>
      <c r="H14" s="36" t="s">
        <v>28</v>
      </c>
      <c r="I14" s="36"/>
      <c r="J14" s="36"/>
    </row>
    <row r="15" spans="2:10" ht="31.5">
      <c r="B15" s="8" t="s">
        <v>29</v>
      </c>
      <c r="C15" s="8" t="s">
        <v>30</v>
      </c>
      <c r="D15" s="8" t="s">
        <v>31</v>
      </c>
      <c r="E15" s="8" t="s">
        <v>29</v>
      </c>
      <c r="F15" s="8" t="s">
        <v>30</v>
      </c>
      <c r="G15" s="8" t="s">
        <v>31</v>
      </c>
      <c r="H15" s="8" t="s">
        <v>29</v>
      </c>
      <c r="I15" s="8" t="s">
        <v>30</v>
      </c>
      <c r="J15" s="8" t="s">
        <v>31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18">
        <v>6485406</v>
      </c>
      <c r="C17" s="18">
        <v>469705</v>
      </c>
      <c r="D17" s="18">
        <f>B17+C17</f>
        <v>6955111</v>
      </c>
      <c r="E17" s="18">
        <v>6444692.93</v>
      </c>
      <c r="F17" s="27">
        <v>674099.23</v>
      </c>
      <c r="G17" s="18">
        <f>E17+F17</f>
        <v>7118792.16</v>
      </c>
      <c r="H17" s="18">
        <f>E17-B17</f>
        <v>-40713.0700000003</v>
      </c>
      <c r="I17" s="18">
        <f>F17-C17</f>
        <v>204394.22999999998</v>
      </c>
      <c r="J17" s="18">
        <f>H17+I17</f>
        <v>163681.15999999968</v>
      </c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34" t="s">
        <v>6</v>
      </c>
      <c r="B22" s="37" t="s">
        <v>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2" ht="15.75">
      <c r="A23" s="34"/>
      <c r="B23" s="1" t="s">
        <v>10</v>
      </c>
    </row>
    <row r="24" spans="1:11" ht="79.5" customHeight="1">
      <c r="A24" s="36" t="s">
        <v>39</v>
      </c>
      <c r="B24" s="36" t="s">
        <v>38</v>
      </c>
      <c r="C24" s="36" t="s">
        <v>26</v>
      </c>
      <c r="D24" s="36"/>
      <c r="E24" s="36"/>
      <c r="F24" s="36" t="s">
        <v>27</v>
      </c>
      <c r="G24" s="36"/>
      <c r="H24" s="36"/>
      <c r="I24" s="36" t="s">
        <v>28</v>
      </c>
      <c r="J24" s="36"/>
      <c r="K24" s="36"/>
    </row>
    <row r="25" spans="1:11" ht="31.5">
      <c r="A25" s="36"/>
      <c r="B25" s="36"/>
      <c r="C25" s="8" t="s">
        <v>29</v>
      </c>
      <c r="D25" s="8" t="s">
        <v>30</v>
      </c>
      <c r="E25" s="8" t="s">
        <v>31</v>
      </c>
      <c r="F25" s="8" t="s">
        <v>29</v>
      </c>
      <c r="G25" s="8" t="s">
        <v>30</v>
      </c>
      <c r="H25" s="8" t="s">
        <v>31</v>
      </c>
      <c r="I25" s="8" t="s">
        <v>29</v>
      </c>
      <c r="J25" s="8" t="s">
        <v>30</v>
      </c>
      <c r="K25" s="8" t="s">
        <v>31</v>
      </c>
    </row>
    <row r="26" spans="1:11" ht="15.75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  <c r="H26" s="8">
        <v>8</v>
      </c>
      <c r="I26" s="8">
        <v>9</v>
      </c>
      <c r="J26" s="8">
        <v>10</v>
      </c>
      <c r="K26" s="8">
        <v>11</v>
      </c>
    </row>
    <row r="27" spans="1:11" ht="51" customHeight="1">
      <c r="A27" s="8"/>
      <c r="B27" s="8" t="s">
        <v>91</v>
      </c>
      <c r="C27" s="18">
        <v>6485406</v>
      </c>
      <c r="D27" s="18">
        <v>469705</v>
      </c>
      <c r="E27" s="18">
        <f>C27+D27</f>
        <v>6955111</v>
      </c>
      <c r="F27" s="18">
        <v>6444692.93</v>
      </c>
      <c r="G27" s="27">
        <v>674099.23</v>
      </c>
      <c r="H27" s="18">
        <f>F27+G27</f>
        <v>7118792.16</v>
      </c>
      <c r="I27" s="18">
        <f>F27-C27</f>
        <v>-40713.0700000003</v>
      </c>
      <c r="J27" s="18">
        <f>G27-D27</f>
        <v>204394.22999999998</v>
      </c>
      <c r="K27" s="18">
        <f>I27+J27</f>
        <v>163681.15999999968</v>
      </c>
    </row>
    <row r="28" spans="1:11" ht="15.75" hidden="1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 t="s">
        <v>11</v>
      </c>
      <c r="C29" s="18">
        <f>C27</f>
        <v>6485406</v>
      </c>
      <c r="D29" s="18">
        <f aca="true" t="shared" si="0" ref="D29:K29">D27</f>
        <v>469705</v>
      </c>
      <c r="E29" s="18">
        <f t="shared" si="0"/>
        <v>6955111</v>
      </c>
      <c r="F29" s="18">
        <f t="shared" si="0"/>
        <v>6444692.93</v>
      </c>
      <c r="G29" s="18">
        <f t="shared" si="0"/>
        <v>674099.23</v>
      </c>
      <c r="H29" s="18">
        <f t="shared" si="0"/>
        <v>7118792.16</v>
      </c>
      <c r="I29" s="18">
        <f t="shared" si="0"/>
        <v>-40713.0700000003</v>
      </c>
      <c r="J29" s="18">
        <f t="shared" si="0"/>
        <v>204394.22999999998</v>
      </c>
      <c r="K29" s="18">
        <f t="shared" si="0"/>
        <v>163681.15999999968</v>
      </c>
    </row>
    <row r="30" spans="1:12" ht="35.25" customHeight="1">
      <c r="A30" s="38" t="s">
        <v>90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7"/>
    </row>
    <row r="31" ht="7.5" customHeight="1">
      <c r="A31" s="4"/>
    </row>
    <row r="32" spans="1:13" ht="15.75">
      <c r="A32" s="34" t="s">
        <v>7</v>
      </c>
      <c r="B32" s="37" t="s">
        <v>33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2" ht="15.75">
      <c r="A33" s="34"/>
      <c r="B33" s="1" t="s">
        <v>10</v>
      </c>
    </row>
    <row r="34" ht="7.5" customHeight="1">
      <c r="A34" s="4"/>
    </row>
    <row r="35" spans="2:11" ht="15.75">
      <c r="B35" s="36" t="s">
        <v>12</v>
      </c>
      <c r="C35" s="36" t="s">
        <v>26</v>
      </c>
      <c r="D35" s="36"/>
      <c r="E35" s="36"/>
      <c r="F35" s="36" t="s">
        <v>27</v>
      </c>
      <c r="G35" s="36"/>
      <c r="H35" s="36"/>
      <c r="I35" s="36" t="s">
        <v>28</v>
      </c>
      <c r="J35" s="36"/>
      <c r="K35" s="36"/>
    </row>
    <row r="36" spans="2:11" ht="41.25" customHeight="1">
      <c r="B36" s="36"/>
      <c r="C36" s="8" t="s">
        <v>29</v>
      </c>
      <c r="D36" s="8" t="s">
        <v>30</v>
      </c>
      <c r="E36" s="8" t="s">
        <v>31</v>
      </c>
      <c r="F36" s="8" t="s">
        <v>29</v>
      </c>
      <c r="G36" s="8" t="s">
        <v>30</v>
      </c>
      <c r="H36" s="8" t="s">
        <v>31</v>
      </c>
      <c r="I36" s="8" t="s">
        <v>29</v>
      </c>
      <c r="J36" s="8" t="s">
        <v>30</v>
      </c>
      <c r="K36" s="8" t="s">
        <v>31</v>
      </c>
    </row>
    <row r="37" spans="2:11" ht="15.75">
      <c r="B37" s="8">
        <v>1</v>
      </c>
      <c r="C37" s="8">
        <v>2</v>
      </c>
      <c r="D37" s="8">
        <v>3</v>
      </c>
      <c r="E37" s="8">
        <v>4</v>
      </c>
      <c r="F37" s="8">
        <v>5</v>
      </c>
      <c r="G37" s="8">
        <v>6</v>
      </c>
      <c r="H37" s="8">
        <v>7</v>
      </c>
      <c r="I37" s="8">
        <v>8</v>
      </c>
      <c r="J37" s="8">
        <v>9</v>
      </c>
      <c r="K37" s="8">
        <v>10</v>
      </c>
    </row>
    <row r="38" spans="2:11" ht="18" customHeight="1">
      <c r="B38" s="9"/>
      <c r="C38" s="8"/>
      <c r="D38" s="8"/>
      <c r="E38" s="8"/>
      <c r="F38" s="8"/>
      <c r="G38" s="8"/>
      <c r="H38" s="8"/>
      <c r="I38" s="8"/>
      <c r="J38" s="8"/>
      <c r="K38" s="8"/>
    </row>
    <row r="39" spans="2:11" ht="18.75" customHeight="1">
      <c r="B39" s="9"/>
      <c r="C39" s="8"/>
      <c r="D39" s="8"/>
      <c r="E39" s="8"/>
      <c r="F39" s="8"/>
      <c r="G39" s="8"/>
      <c r="H39" s="8"/>
      <c r="I39" s="8"/>
      <c r="J39" s="8"/>
      <c r="K39" s="8"/>
    </row>
    <row r="40" spans="2:11" ht="19.5" customHeight="1">
      <c r="B40" s="9" t="s">
        <v>11</v>
      </c>
      <c r="C40" s="8"/>
      <c r="D40" s="8"/>
      <c r="E40" s="8"/>
      <c r="F40" s="8"/>
      <c r="G40" s="8"/>
      <c r="H40" s="8"/>
      <c r="I40" s="8"/>
      <c r="J40" s="8"/>
      <c r="K40" s="8"/>
    </row>
    <row r="41" spans="2:11" ht="15.75">
      <c r="B41" s="36" t="s">
        <v>32</v>
      </c>
      <c r="C41" s="36"/>
      <c r="D41" s="36"/>
      <c r="E41" s="36"/>
      <c r="F41" s="36"/>
      <c r="G41" s="36"/>
      <c r="H41" s="36"/>
      <c r="I41" s="36"/>
      <c r="J41" s="36"/>
      <c r="K41" s="36"/>
    </row>
    <row r="42" ht="9" customHeight="1">
      <c r="A42" s="4"/>
    </row>
    <row r="43" spans="1:13" ht="15.75">
      <c r="A43" s="3" t="s">
        <v>8</v>
      </c>
      <c r="B43" s="37" t="s">
        <v>34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ht="9" customHeight="1">
      <c r="A44" s="4"/>
    </row>
    <row r="45" spans="1:13" ht="31.5" customHeight="1">
      <c r="A45" s="36" t="s">
        <v>40</v>
      </c>
      <c r="B45" s="36" t="s">
        <v>35</v>
      </c>
      <c r="C45" s="36" t="s">
        <v>13</v>
      </c>
      <c r="D45" s="36" t="s">
        <v>14</v>
      </c>
      <c r="E45" s="36" t="s">
        <v>26</v>
      </c>
      <c r="F45" s="36"/>
      <c r="G45" s="36"/>
      <c r="H45" s="36" t="s">
        <v>36</v>
      </c>
      <c r="I45" s="36"/>
      <c r="J45" s="36"/>
      <c r="K45" s="36" t="s">
        <v>28</v>
      </c>
      <c r="L45" s="36"/>
      <c r="M45" s="36"/>
    </row>
    <row r="46" spans="1:13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31.5">
      <c r="A47" s="36"/>
      <c r="B47" s="36"/>
      <c r="C47" s="36"/>
      <c r="D47" s="36"/>
      <c r="E47" s="8" t="s">
        <v>29</v>
      </c>
      <c r="F47" s="8" t="s">
        <v>30</v>
      </c>
      <c r="G47" s="8" t="s">
        <v>31</v>
      </c>
      <c r="H47" s="8" t="s">
        <v>29</v>
      </c>
      <c r="I47" s="8" t="s">
        <v>30</v>
      </c>
      <c r="J47" s="8" t="s">
        <v>31</v>
      </c>
      <c r="K47" s="8" t="s">
        <v>29</v>
      </c>
      <c r="L47" s="8" t="s">
        <v>30</v>
      </c>
      <c r="M47" s="8" t="s">
        <v>31</v>
      </c>
    </row>
    <row r="48" spans="1:13" ht="15.75">
      <c r="A48" s="8">
        <v>1</v>
      </c>
      <c r="B48" s="8">
        <v>2</v>
      </c>
      <c r="C48" s="8">
        <v>3</v>
      </c>
      <c r="D48" s="8">
        <v>4</v>
      </c>
      <c r="E48" s="8">
        <v>5</v>
      </c>
      <c r="F48" s="8">
        <v>6</v>
      </c>
      <c r="G48" s="8">
        <v>7</v>
      </c>
      <c r="H48" s="8">
        <v>8</v>
      </c>
      <c r="I48" s="8">
        <v>9</v>
      </c>
      <c r="J48" s="8">
        <v>10</v>
      </c>
      <c r="K48" s="8">
        <v>11</v>
      </c>
      <c r="L48" s="8">
        <v>12</v>
      </c>
      <c r="M48" s="8">
        <v>13</v>
      </c>
    </row>
    <row r="49" spans="1:13" s="26" customFormat="1" ht="18.75" customHeight="1">
      <c r="A49" s="24">
        <v>1</v>
      </c>
      <c r="B49" s="25" t="s">
        <v>15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21.75" customHeight="1">
      <c r="A50" s="8"/>
      <c r="B50" s="9" t="s">
        <v>59</v>
      </c>
      <c r="C50" s="8" t="s">
        <v>46</v>
      </c>
      <c r="D50" s="8" t="s">
        <v>52</v>
      </c>
      <c r="E50" s="9">
        <v>1</v>
      </c>
      <c r="F50" s="9"/>
      <c r="G50" s="9">
        <f aca="true" t="shared" si="1" ref="G50:G60">E50+F50</f>
        <v>1</v>
      </c>
      <c r="H50" s="9">
        <v>1</v>
      </c>
      <c r="I50" s="9"/>
      <c r="J50" s="9">
        <f aca="true" t="shared" si="2" ref="J50:J60">H50+I50</f>
        <v>1</v>
      </c>
      <c r="K50" s="8">
        <f aca="true" t="shared" si="3" ref="K50:K59">H50-E50</f>
        <v>0</v>
      </c>
      <c r="L50" s="8">
        <f aca="true" t="shared" si="4" ref="L50:L59">I50-F50</f>
        <v>0</v>
      </c>
      <c r="M50" s="9">
        <f aca="true" t="shared" si="5" ref="M50:M59">K50+L50</f>
        <v>0</v>
      </c>
    </row>
    <row r="51" spans="1:13" ht="27.75" customHeight="1">
      <c r="A51" s="8"/>
      <c r="B51" s="9" t="s">
        <v>60</v>
      </c>
      <c r="C51" s="8" t="s">
        <v>46</v>
      </c>
      <c r="D51" s="8" t="s">
        <v>52</v>
      </c>
      <c r="E51" s="9">
        <v>1</v>
      </c>
      <c r="F51" s="9"/>
      <c r="G51" s="9">
        <f t="shared" si="1"/>
        <v>1</v>
      </c>
      <c r="H51" s="9">
        <v>1</v>
      </c>
      <c r="I51" s="9"/>
      <c r="J51" s="9">
        <f t="shared" si="2"/>
        <v>1</v>
      </c>
      <c r="K51" s="8">
        <f t="shared" si="3"/>
        <v>0</v>
      </c>
      <c r="L51" s="8">
        <f t="shared" si="4"/>
        <v>0</v>
      </c>
      <c r="M51" s="9">
        <f t="shared" si="5"/>
        <v>0</v>
      </c>
    </row>
    <row r="52" spans="1:13" ht="32.25" customHeight="1">
      <c r="A52" s="8"/>
      <c r="B52" s="9" t="s">
        <v>49</v>
      </c>
      <c r="C52" s="8" t="s">
        <v>46</v>
      </c>
      <c r="D52" s="8" t="s">
        <v>53</v>
      </c>
      <c r="E52" s="9">
        <v>73.18</v>
      </c>
      <c r="F52" s="9"/>
      <c r="G52" s="9">
        <f t="shared" si="1"/>
        <v>73.18</v>
      </c>
      <c r="H52" s="9">
        <v>73.16</v>
      </c>
      <c r="I52" s="9">
        <v>0.56</v>
      </c>
      <c r="J52" s="9">
        <f t="shared" si="2"/>
        <v>73.72</v>
      </c>
      <c r="K52" s="8">
        <f t="shared" si="3"/>
        <v>-0.020000000000010232</v>
      </c>
      <c r="L52" s="8">
        <f t="shared" si="4"/>
        <v>0.56</v>
      </c>
      <c r="M52" s="9">
        <f t="shared" si="5"/>
        <v>0.5399999999999898</v>
      </c>
    </row>
    <row r="53" spans="1:13" ht="33" customHeight="1">
      <c r="A53" s="8"/>
      <c r="B53" s="9" t="s">
        <v>50</v>
      </c>
      <c r="C53" s="8" t="s">
        <v>46</v>
      </c>
      <c r="D53" s="8" t="s">
        <v>53</v>
      </c>
      <c r="E53" s="9">
        <v>3.34</v>
      </c>
      <c r="F53" s="9"/>
      <c r="G53" s="9">
        <f t="shared" si="1"/>
        <v>3.34</v>
      </c>
      <c r="H53" s="9">
        <v>3.34</v>
      </c>
      <c r="I53" s="9"/>
      <c r="J53" s="9">
        <f t="shared" si="2"/>
        <v>3.34</v>
      </c>
      <c r="K53" s="8">
        <f t="shared" si="3"/>
        <v>0</v>
      </c>
      <c r="L53" s="8">
        <f t="shared" si="4"/>
        <v>0</v>
      </c>
      <c r="M53" s="9">
        <f t="shared" si="5"/>
        <v>0</v>
      </c>
    </row>
    <row r="54" spans="1:13" ht="48" customHeight="1">
      <c r="A54" s="8"/>
      <c r="B54" s="9" t="s">
        <v>61</v>
      </c>
      <c r="C54" s="8" t="s">
        <v>46</v>
      </c>
      <c r="D54" s="8" t="s">
        <v>53</v>
      </c>
      <c r="E54" s="9">
        <v>3.5</v>
      </c>
      <c r="F54" s="9"/>
      <c r="G54" s="9">
        <f t="shared" si="1"/>
        <v>3.5</v>
      </c>
      <c r="H54" s="9">
        <v>3.5</v>
      </c>
      <c r="I54" s="9"/>
      <c r="J54" s="9">
        <f t="shared" si="2"/>
        <v>3.5</v>
      </c>
      <c r="K54" s="8">
        <f t="shared" si="3"/>
        <v>0</v>
      </c>
      <c r="L54" s="8">
        <f t="shared" si="4"/>
        <v>0</v>
      </c>
      <c r="M54" s="9">
        <f t="shared" si="5"/>
        <v>0</v>
      </c>
    </row>
    <row r="55" spans="1:13" ht="48" customHeight="1">
      <c r="A55" s="8"/>
      <c r="B55" s="9" t="s">
        <v>62</v>
      </c>
      <c r="C55" s="8" t="s">
        <v>46</v>
      </c>
      <c r="D55" s="8" t="s">
        <v>68</v>
      </c>
      <c r="E55" s="9">
        <v>59.84</v>
      </c>
      <c r="F55" s="9"/>
      <c r="G55" s="9">
        <f t="shared" si="1"/>
        <v>59.84</v>
      </c>
      <c r="H55" s="9">
        <v>59.82</v>
      </c>
      <c r="I55" s="9">
        <v>0.56</v>
      </c>
      <c r="J55" s="9">
        <f t="shared" si="2"/>
        <v>60.38</v>
      </c>
      <c r="K55" s="8">
        <f t="shared" si="3"/>
        <v>-0.020000000000003126</v>
      </c>
      <c r="L55" s="8">
        <f t="shared" si="4"/>
        <v>0.56</v>
      </c>
      <c r="M55" s="9">
        <f t="shared" si="5"/>
        <v>0.5399999999999969</v>
      </c>
    </row>
    <row r="56" spans="1:13" ht="66" customHeight="1">
      <c r="A56" s="8"/>
      <c r="B56" s="9" t="s">
        <v>63</v>
      </c>
      <c r="C56" s="8" t="s">
        <v>46</v>
      </c>
      <c r="D56" s="8" t="s">
        <v>53</v>
      </c>
      <c r="E56" s="9">
        <v>6.5</v>
      </c>
      <c r="F56" s="9"/>
      <c r="G56" s="9">
        <f t="shared" si="1"/>
        <v>6.5</v>
      </c>
      <c r="H56" s="9">
        <v>6.5</v>
      </c>
      <c r="I56" s="9"/>
      <c r="J56" s="9">
        <f t="shared" si="2"/>
        <v>6.5</v>
      </c>
      <c r="K56" s="8">
        <f t="shared" si="3"/>
        <v>0</v>
      </c>
      <c r="L56" s="8">
        <f t="shared" si="4"/>
        <v>0</v>
      </c>
      <c r="M56" s="9">
        <f t="shared" si="5"/>
        <v>0</v>
      </c>
    </row>
    <row r="57" spans="1:13" ht="31.5" customHeight="1">
      <c r="A57" s="8"/>
      <c r="B57" s="9" t="s">
        <v>64</v>
      </c>
      <c r="C57" s="8"/>
      <c r="D57" s="8" t="s">
        <v>69</v>
      </c>
      <c r="E57" s="9">
        <v>3</v>
      </c>
      <c r="F57" s="9"/>
      <c r="G57" s="9">
        <f t="shared" si="1"/>
        <v>3</v>
      </c>
      <c r="H57" s="9">
        <v>3</v>
      </c>
      <c r="I57" s="9"/>
      <c r="J57" s="9">
        <f t="shared" si="2"/>
        <v>3</v>
      </c>
      <c r="K57" s="8">
        <f t="shared" si="3"/>
        <v>0</v>
      </c>
      <c r="L57" s="8">
        <f t="shared" si="4"/>
        <v>0</v>
      </c>
      <c r="M57" s="9">
        <f t="shared" si="5"/>
        <v>0</v>
      </c>
    </row>
    <row r="58" spans="1:13" ht="31.5" customHeight="1">
      <c r="A58" s="8"/>
      <c r="B58" s="9" t="s">
        <v>65</v>
      </c>
      <c r="C58" s="8"/>
      <c r="D58" s="8" t="s">
        <v>70</v>
      </c>
      <c r="E58" s="9">
        <v>42</v>
      </c>
      <c r="F58" s="9"/>
      <c r="G58" s="9">
        <f t="shared" si="1"/>
        <v>42</v>
      </c>
      <c r="H58" s="9">
        <v>42</v>
      </c>
      <c r="I58" s="9"/>
      <c r="J58" s="9">
        <f t="shared" si="2"/>
        <v>42</v>
      </c>
      <c r="K58" s="8">
        <f>H58-E58</f>
        <v>0</v>
      </c>
      <c r="L58" s="8">
        <f>I58-F58</f>
        <v>0</v>
      </c>
      <c r="M58" s="9">
        <f>K58+L58</f>
        <v>0</v>
      </c>
    </row>
    <row r="59" spans="1:13" ht="66.75" customHeight="1">
      <c r="A59" s="8"/>
      <c r="B59" s="9" t="s">
        <v>66</v>
      </c>
      <c r="C59" s="8" t="s">
        <v>51</v>
      </c>
      <c r="D59" s="8" t="s">
        <v>45</v>
      </c>
      <c r="E59" s="18">
        <v>6485406</v>
      </c>
      <c r="F59" s="18">
        <v>469705</v>
      </c>
      <c r="G59" s="18">
        <f t="shared" si="1"/>
        <v>6955111</v>
      </c>
      <c r="H59" s="18">
        <v>6444692.93</v>
      </c>
      <c r="I59" s="18">
        <v>674099.23</v>
      </c>
      <c r="J59" s="18">
        <f t="shared" si="2"/>
        <v>7118792.16</v>
      </c>
      <c r="K59" s="18">
        <f t="shared" si="3"/>
        <v>-40713.0700000003</v>
      </c>
      <c r="L59" s="18">
        <f t="shared" si="4"/>
        <v>204394.22999999998</v>
      </c>
      <c r="M59" s="18">
        <f t="shared" si="5"/>
        <v>163681.15999999968</v>
      </c>
    </row>
    <row r="60" spans="1:13" ht="44.25" customHeight="1">
      <c r="A60" s="8"/>
      <c r="B60" s="9" t="s">
        <v>67</v>
      </c>
      <c r="C60" s="8" t="s">
        <v>44</v>
      </c>
      <c r="D60" s="8" t="s">
        <v>71</v>
      </c>
      <c r="E60" s="18"/>
      <c r="F60" s="18">
        <v>465925</v>
      </c>
      <c r="G60" s="18">
        <f t="shared" si="1"/>
        <v>465925</v>
      </c>
      <c r="H60" s="18"/>
      <c r="I60" s="18">
        <v>490544.67</v>
      </c>
      <c r="J60" s="18">
        <f t="shared" si="2"/>
        <v>490544.67</v>
      </c>
      <c r="K60" s="18">
        <f>H60-E60</f>
        <v>0</v>
      </c>
      <c r="L60" s="18">
        <f>I60-F60</f>
        <v>24619.669999999984</v>
      </c>
      <c r="M60" s="18">
        <f>K60+L60</f>
        <v>24619.669999999984</v>
      </c>
    </row>
    <row r="61" spans="1:13" ht="50.25" customHeight="1">
      <c r="A61" s="38" t="s">
        <v>88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s="26" customFormat="1" ht="22.5" customHeight="1">
      <c r="A62" s="24">
        <v>2</v>
      </c>
      <c r="B62" s="25" t="s">
        <v>16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78.75">
      <c r="A63" s="8"/>
      <c r="B63" s="9" t="s">
        <v>72</v>
      </c>
      <c r="C63" s="8" t="s">
        <v>46</v>
      </c>
      <c r="D63" s="8" t="s">
        <v>71</v>
      </c>
      <c r="E63" s="16">
        <v>544</v>
      </c>
      <c r="F63" s="16"/>
      <c r="G63" s="16">
        <f aca="true" t="shared" si="6" ref="G63:G68">E63+F63</f>
        <v>544</v>
      </c>
      <c r="H63" s="16">
        <v>551</v>
      </c>
      <c r="I63" s="16"/>
      <c r="J63" s="16">
        <f aca="true" t="shared" si="7" ref="J63:J76">H63+I63</f>
        <v>551</v>
      </c>
      <c r="K63" s="16">
        <f aca="true" t="shared" si="8" ref="K63:M68">H63-E63</f>
        <v>7</v>
      </c>
      <c r="L63" s="16">
        <f t="shared" si="8"/>
        <v>0</v>
      </c>
      <c r="M63" s="16">
        <f t="shared" si="8"/>
        <v>7</v>
      </c>
    </row>
    <row r="64" spans="1:13" ht="54" customHeight="1">
      <c r="A64" s="8"/>
      <c r="B64" s="9" t="s">
        <v>73</v>
      </c>
      <c r="C64" s="8" t="s">
        <v>46</v>
      </c>
      <c r="D64" s="8" t="s">
        <v>74</v>
      </c>
      <c r="E64" s="16">
        <v>186</v>
      </c>
      <c r="F64" s="16"/>
      <c r="G64" s="16">
        <f t="shared" si="6"/>
        <v>186</v>
      </c>
      <c r="H64" s="16">
        <v>160</v>
      </c>
      <c r="I64" s="16"/>
      <c r="J64" s="16">
        <f t="shared" si="7"/>
        <v>160</v>
      </c>
      <c r="K64" s="16">
        <f t="shared" si="8"/>
        <v>-26</v>
      </c>
      <c r="L64" s="16">
        <f t="shared" si="8"/>
        <v>0</v>
      </c>
      <c r="M64" s="16">
        <f t="shared" si="8"/>
        <v>-26</v>
      </c>
    </row>
    <row r="65" spans="1:13" ht="15.75" hidden="1">
      <c r="A65" s="8"/>
      <c r="B65" s="9"/>
      <c r="C65" s="8"/>
      <c r="D65" s="8"/>
      <c r="E65" s="8"/>
      <c r="F65" s="8"/>
      <c r="G65" s="8">
        <f t="shared" si="6"/>
        <v>0</v>
      </c>
      <c r="H65" s="8"/>
      <c r="I65" s="8"/>
      <c r="J65" s="8">
        <f t="shared" si="7"/>
        <v>0</v>
      </c>
      <c r="K65" s="8">
        <f t="shared" si="8"/>
        <v>0</v>
      </c>
      <c r="L65" s="8">
        <f t="shared" si="8"/>
        <v>0</v>
      </c>
      <c r="M65" s="8">
        <f t="shared" si="8"/>
        <v>0</v>
      </c>
    </row>
    <row r="66" spans="1:13" ht="15.75" hidden="1">
      <c r="A66" s="8"/>
      <c r="B66" s="9"/>
      <c r="C66" s="8"/>
      <c r="D66" s="8"/>
      <c r="E66" s="8"/>
      <c r="F66" s="8"/>
      <c r="G66" s="8">
        <f t="shared" si="6"/>
        <v>0</v>
      </c>
      <c r="H66" s="8"/>
      <c r="I66" s="8"/>
      <c r="J66" s="8">
        <f t="shared" si="7"/>
        <v>0</v>
      </c>
      <c r="K66" s="8">
        <f t="shared" si="8"/>
        <v>0</v>
      </c>
      <c r="L66" s="8">
        <f t="shared" si="8"/>
        <v>0</v>
      </c>
      <c r="M66" s="8">
        <f t="shared" si="8"/>
        <v>0</v>
      </c>
    </row>
    <row r="67" spans="1:13" ht="15.75" hidden="1">
      <c r="A67" s="8"/>
      <c r="B67" s="9"/>
      <c r="C67" s="8"/>
      <c r="D67" s="8"/>
      <c r="E67" s="8"/>
      <c r="F67" s="8"/>
      <c r="G67" s="8">
        <f t="shared" si="6"/>
        <v>0</v>
      </c>
      <c r="H67" s="8"/>
      <c r="I67" s="8"/>
      <c r="J67" s="8">
        <f t="shared" si="7"/>
        <v>0</v>
      </c>
      <c r="K67" s="8">
        <f t="shared" si="8"/>
        <v>0</v>
      </c>
      <c r="L67" s="8">
        <f t="shared" si="8"/>
        <v>0</v>
      </c>
      <c r="M67" s="8">
        <f t="shared" si="8"/>
        <v>0</v>
      </c>
    </row>
    <row r="68" spans="1:13" ht="39" customHeight="1" hidden="1">
      <c r="A68" s="12"/>
      <c r="B68" s="9"/>
      <c r="C68" s="8"/>
      <c r="D68" s="8"/>
      <c r="E68" s="13"/>
      <c r="F68" s="8"/>
      <c r="G68" s="8">
        <f t="shared" si="6"/>
        <v>0</v>
      </c>
      <c r="H68" s="8"/>
      <c r="I68" s="9"/>
      <c r="J68" s="8">
        <f t="shared" si="7"/>
        <v>0</v>
      </c>
      <c r="K68" s="8">
        <f t="shared" si="8"/>
        <v>0</v>
      </c>
      <c r="L68" s="8">
        <f t="shared" si="8"/>
        <v>0</v>
      </c>
      <c r="M68" s="8">
        <f t="shared" si="8"/>
        <v>0</v>
      </c>
    </row>
    <row r="69" spans="1:13" ht="21" customHeight="1" hidden="1">
      <c r="A69" s="12"/>
      <c r="B69" s="9"/>
      <c r="C69" s="8"/>
      <c r="D69" s="8"/>
      <c r="E69" s="13"/>
      <c r="F69" s="8"/>
      <c r="G69" s="8"/>
      <c r="H69" s="9"/>
      <c r="I69" s="9"/>
      <c r="J69" s="8">
        <f t="shared" si="7"/>
        <v>0</v>
      </c>
      <c r="K69" s="9"/>
      <c r="L69" s="9"/>
      <c r="M69" s="9"/>
    </row>
    <row r="70" spans="1:13" ht="29.25" customHeight="1" hidden="1">
      <c r="A70" s="12"/>
      <c r="B70" s="9"/>
      <c r="C70" s="8"/>
      <c r="D70" s="8"/>
      <c r="E70" s="15"/>
      <c r="F70" s="8"/>
      <c r="G70" s="8">
        <f aca="true" t="shared" si="9" ref="G70:G75">E70+F70</f>
        <v>0</v>
      </c>
      <c r="H70" s="8"/>
      <c r="I70" s="9"/>
      <c r="J70" s="8">
        <f t="shared" si="7"/>
        <v>0</v>
      </c>
      <c r="K70" s="8">
        <f>H70-E70</f>
        <v>0</v>
      </c>
      <c r="L70" s="8">
        <f>I70-F70</f>
        <v>0</v>
      </c>
      <c r="M70" s="8">
        <f>J70-G70</f>
        <v>0</v>
      </c>
    </row>
    <row r="71" spans="1:13" ht="40.5" customHeight="1" hidden="1">
      <c r="A71" s="12"/>
      <c r="B71" s="9"/>
      <c r="C71" s="8"/>
      <c r="D71" s="8"/>
      <c r="E71" s="12"/>
      <c r="F71" s="8"/>
      <c r="G71" s="8">
        <f t="shared" si="9"/>
        <v>0</v>
      </c>
      <c r="H71" s="8"/>
      <c r="I71" s="9"/>
      <c r="J71" s="8">
        <f t="shared" si="7"/>
        <v>0</v>
      </c>
      <c r="K71" s="8">
        <f aca="true" t="shared" si="10" ref="K71:K76">H71-E71</f>
        <v>0</v>
      </c>
      <c r="L71" s="8">
        <f aca="true" t="shared" si="11" ref="L71:L76">I71-F71</f>
        <v>0</v>
      </c>
      <c r="M71" s="8">
        <f aca="true" t="shared" si="12" ref="M71:M76">J71-G71</f>
        <v>0</v>
      </c>
    </row>
    <row r="72" spans="1:13" ht="21" customHeight="1" hidden="1">
      <c r="A72" s="8"/>
      <c r="B72" s="9"/>
      <c r="C72" s="8"/>
      <c r="D72" s="8"/>
      <c r="E72" s="12"/>
      <c r="F72" s="8"/>
      <c r="G72" s="8">
        <f t="shared" si="9"/>
        <v>0</v>
      </c>
      <c r="H72" s="8"/>
      <c r="I72" s="9"/>
      <c r="J72" s="8">
        <f t="shared" si="7"/>
        <v>0</v>
      </c>
      <c r="K72" s="8">
        <f t="shared" si="10"/>
        <v>0</v>
      </c>
      <c r="L72" s="8">
        <f t="shared" si="11"/>
        <v>0</v>
      </c>
      <c r="M72" s="8">
        <f t="shared" si="12"/>
        <v>0</v>
      </c>
    </row>
    <row r="73" spans="1:13" ht="38.25" customHeight="1" hidden="1">
      <c r="A73" s="12"/>
      <c r="B73" s="9"/>
      <c r="C73" s="8"/>
      <c r="D73" s="8"/>
      <c r="E73" s="14"/>
      <c r="F73" s="8"/>
      <c r="G73" s="8">
        <f t="shared" si="9"/>
        <v>0</v>
      </c>
      <c r="H73" s="8"/>
      <c r="I73" s="9"/>
      <c r="J73" s="8">
        <f t="shared" si="7"/>
        <v>0</v>
      </c>
      <c r="K73" s="8">
        <f t="shared" si="10"/>
        <v>0</v>
      </c>
      <c r="L73" s="8">
        <f t="shared" si="11"/>
        <v>0</v>
      </c>
      <c r="M73" s="8">
        <f t="shared" si="12"/>
        <v>0</v>
      </c>
    </row>
    <row r="74" spans="1:13" ht="21.75" customHeight="1" hidden="1">
      <c r="A74" s="12"/>
      <c r="B74" s="9"/>
      <c r="C74" s="8"/>
      <c r="D74" s="8"/>
      <c r="E74" s="14"/>
      <c r="F74" s="8"/>
      <c r="G74" s="8">
        <f t="shared" si="9"/>
        <v>0</v>
      </c>
      <c r="H74" s="8"/>
      <c r="I74" s="8"/>
      <c r="J74" s="8">
        <f t="shared" si="7"/>
        <v>0</v>
      </c>
      <c r="K74" s="8">
        <f t="shared" si="10"/>
        <v>0</v>
      </c>
      <c r="L74" s="8">
        <f t="shared" si="11"/>
        <v>0</v>
      </c>
      <c r="M74" s="8">
        <f t="shared" si="12"/>
        <v>0</v>
      </c>
    </row>
    <row r="75" spans="1:13" ht="51.75" customHeight="1" hidden="1">
      <c r="A75" s="8"/>
      <c r="B75" s="9"/>
      <c r="C75" s="8"/>
      <c r="D75" s="8"/>
      <c r="E75" s="8"/>
      <c r="F75" s="8"/>
      <c r="G75" s="8">
        <f t="shared" si="9"/>
        <v>0</v>
      </c>
      <c r="H75" s="13"/>
      <c r="I75" s="13"/>
      <c r="J75" s="8">
        <f t="shared" si="7"/>
        <v>0</v>
      </c>
      <c r="K75" s="8">
        <f t="shared" si="10"/>
        <v>0</v>
      </c>
      <c r="L75" s="8">
        <f t="shared" si="11"/>
        <v>0</v>
      </c>
      <c r="M75" s="8">
        <f t="shared" si="12"/>
        <v>0</v>
      </c>
    </row>
    <row r="76" spans="1:13" ht="30" customHeight="1" hidden="1">
      <c r="A76" s="8"/>
      <c r="B76" s="9"/>
      <c r="C76" s="8"/>
      <c r="D76" s="8"/>
      <c r="E76" s="13"/>
      <c r="F76" s="8"/>
      <c r="G76" s="8">
        <f>E76+F76</f>
        <v>0</v>
      </c>
      <c r="H76" s="8"/>
      <c r="I76" s="8"/>
      <c r="J76" s="8">
        <f t="shared" si="7"/>
        <v>0</v>
      </c>
      <c r="K76" s="8">
        <f t="shared" si="10"/>
        <v>0</v>
      </c>
      <c r="L76" s="8">
        <f t="shared" si="11"/>
        <v>0</v>
      </c>
      <c r="M76" s="8">
        <f t="shared" si="12"/>
        <v>0</v>
      </c>
    </row>
    <row r="77" spans="1:13" ht="30.75" customHeight="1">
      <c r="A77" s="38" t="s">
        <v>92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s="26" customFormat="1" ht="20.25" customHeight="1">
      <c r="A78" s="24">
        <v>3</v>
      </c>
      <c r="B78" s="25" t="s">
        <v>17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51.75" customHeight="1">
      <c r="A79" s="8"/>
      <c r="B79" s="9" t="s">
        <v>75</v>
      </c>
      <c r="C79" s="8" t="s">
        <v>54</v>
      </c>
      <c r="D79" s="8" t="s">
        <v>47</v>
      </c>
      <c r="E79" s="16">
        <v>8</v>
      </c>
      <c r="F79" s="16"/>
      <c r="G79" s="16">
        <f>E79+F79</f>
        <v>8</v>
      </c>
      <c r="H79" s="19">
        <v>8</v>
      </c>
      <c r="I79" s="16"/>
      <c r="J79" s="16">
        <f>H79+I79</f>
        <v>8</v>
      </c>
      <c r="K79" s="20">
        <f aca="true" t="shared" si="13" ref="K79:M82">H79-E79</f>
        <v>0</v>
      </c>
      <c r="L79" s="20">
        <f t="shared" si="13"/>
        <v>0</v>
      </c>
      <c r="M79" s="20">
        <f t="shared" si="13"/>
        <v>0</v>
      </c>
    </row>
    <row r="80" spans="1:13" s="30" customFormat="1" ht="65.25" customHeight="1">
      <c r="A80" s="13"/>
      <c r="B80" s="29" t="s">
        <v>80</v>
      </c>
      <c r="C80" s="13" t="s">
        <v>83</v>
      </c>
      <c r="D80" s="13" t="s">
        <v>84</v>
      </c>
      <c r="E80" s="19">
        <v>186</v>
      </c>
      <c r="F80" s="22"/>
      <c r="G80" s="22">
        <f>E80+F80</f>
        <v>186</v>
      </c>
      <c r="H80" s="19">
        <v>186</v>
      </c>
      <c r="I80" s="31"/>
      <c r="J80" s="22">
        <f>H80+I80</f>
        <v>186</v>
      </c>
      <c r="K80" s="19">
        <f t="shared" si="13"/>
        <v>0</v>
      </c>
      <c r="L80" s="19">
        <f t="shared" si="13"/>
        <v>0</v>
      </c>
      <c r="M80" s="19">
        <f t="shared" si="13"/>
        <v>0</v>
      </c>
    </row>
    <row r="81" spans="1:13" ht="75.75" customHeight="1">
      <c r="A81" s="8"/>
      <c r="B81" s="9" t="s">
        <v>77</v>
      </c>
      <c r="C81" s="8" t="s">
        <v>44</v>
      </c>
      <c r="D81" s="8" t="s">
        <v>47</v>
      </c>
      <c r="E81" s="21">
        <v>11921.7</v>
      </c>
      <c r="F81" s="18">
        <v>863.43</v>
      </c>
      <c r="G81" s="18">
        <f>E81+F81</f>
        <v>12785.130000000001</v>
      </c>
      <c r="H81" s="18">
        <f>H59/H63</f>
        <v>11696.357404718692</v>
      </c>
      <c r="I81" s="18">
        <f>I59/H63</f>
        <v>1223.4105807622504</v>
      </c>
      <c r="J81" s="18">
        <f>H81+I81</f>
        <v>12919.767985480943</v>
      </c>
      <c r="K81" s="18">
        <f>H81-E81</f>
        <v>-225.3425952813086</v>
      </c>
      <c r="L81" s="18">
        <f>I81-F81</f>
        <v>359.9805807622505</v>
      </c>
      <c r="M81" s="18">
        <f>J81-G81</f>
        <v>134.637985480942</v>
      </c>
    </row>
    <row r="82" spans="1:13" ht="34.5" customHeight="1">
      <c r="A82" s="8"/>
      <c r="B82" s="9" t="s">
        <v>78</v>
      </c>
      <c r="C82" s="8" t="s">
        <v>44</v>
      </c>
      <c r="D82" s="8" t="s">
        <v>47</v>
      </c>
      <c r="E82" s="18"/>
      <c r="F82" s="18">
        <v>856.48</v>
      </c>
      <c r="G82" s="18">
        <f>E82+F82</f>
        <v>856.48</v>
      </c>
      <c r="H82" s="18"/>
      <c r="I82" s="18">
        <f>I60/H63</f>
        <v>890.2807078039928</v>
      </c>
      <c r="J82" s="18">
        <f>H82+I82</f>
        <v>890.2807078039928</v>
      </c>
      <c r="K82" s="18">
        <f t="shared" si="13"/>
        <v>0</v>
      </c>
      <c r="L82" s="18">
        <f t="shared" si="13"/>
        <v>33.800707803992736</v>
      </c>
      <c r="M82" s="18">
        <f t="shared" si="13"/>
        <v>33.800707803992736</v>
      </c>
    </row>
    <row r="83" spans="1:13" ht="59.25" customHeight="1">
      <c r="A83" s="38" t="s">
        <v>89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32.25" customHeight="1">
      <c r="A84" s="8">
        <v>4</v>
      </c>
      <c r="B84" s="9" t="s">
        <v>18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s="30" customFormat="1" ht="25.5" customHeight="1">
      <c r="A85" s="13"/>
      <c r="B85" s="29" t="s">
        <v>76</v>
      </c>
      <c r="C85" s="13" t="s">
        <v>79</v>
      </c>
      <c r="D85" s="13" t="s">
        <v>47</v>
      </c>
      <c r="E85" s="22">
        <v>101184</v>
      </c>
      <c r="F85" s="22"/>
      <c r="G85" s="22">
        <f>E85+F85</f>
        <v>101184</v>
      </c>
      <c r="H85" s="22">
        <v>102486</v>
      </c>
      <c r="I85" s="22"/>
      <c r="J85" s="22">
        <f>H85+I85</f>
        <v>102486</v>
      </c>
      <c r="K85" s="22">
        <f aca="true" t="shared" si="14" ref="K85:M87">H85-E85</f>
        <v>1302</v>
      </c>
      <c r="L85" s="22">
        <f t="shared" si="14"/>
        <v>0</v>
      </c>
      <c r="M85" s="22">
        <f t="shared" si="14"/>
        <v>1302</v>
      </c>
    </row>
    <row r="86" spans="1:13" ht="144.75" customHeight="1">
      <c r="A86" s="8"/>
      <c r="B86" s="9" t="s">
        <v>81</v>
      </c>
      <c r="C86" s="8" t="s">
        <v>48</v>
      </c>
      <c r="D86" s="8" t="s">
        <v>47</v>
      </c>
      <c r="E86" s="22">
        <v>104</v>
      </c>
      <c r="F86" s="22"/>
      <c r="G86" s="22">
        <f>E86+F86</f>
        <v>104</v>
      </c>
      <c r="H86" s="22">
        <v>101.3</v>
      </c>
      <c r="I86" s="22"/>
      <c r="J86" s="22">
        <f>H86+I86</f>
        <v>101.3</v>
      </c>
      <c r="K86" s="22">
        <f t="shared" si="14"/>
        <v>-2.700000000000003</v>
      </c>
      <c r="L86" s="16">
        <f t="shared" si="14"/>
        <v>0</v>
      </c>
      <c r="M86" s="16">
        <f t="shared" si="14"/>
        <v>-2.700000000000003</v>
      </c>
    </row>
    <row r="87" spans="1:13" ht="111" customHeight="1">
      <c r="A87" s="8"/>
      <c r="B87" s="9" t="s">
        <v>82</v>
      </c>
      <c r="C87" s="8" t="s">
        <v>48</v>
      </c>
      <c r="D87" s="8" t="s">
        <v>47</v>
      </c>
      <c r="E87" s="23"/>
      <c r="F87" s="16">
        <v>7</v>
      </c>
      <c r="G87" s="16">
        <f>E87+F87</f>
        <v>7</v>
      </c>
      <c r="H87" s="16"/>
      <c r="I87" s="16">
        <v>7</v>
      </c>
      <c r="J87" s="16">
        <f>H87+I87</f>
        <v>7</v>
      </c>
      <c r="K87" s="16">
        <f t="shared" si="14"/>
        <v>0</v>
      </c>
      <c r="L87" s="16">
        <f t="shared" si="14"/>
        <v>0</v>
      </c>
      <c r="M87" s="16">
        <f t="shared" si="14"/>
        <v>0</v>
      </c>
    </row>
    <row r="88" spans="1:13" ht="43.5" customHeight="1">
      <c r="A88" s="38" t="s">
        <v>85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1:13" ht="26.25" customHeight="1">
      <c r="A89" s="36" t="s">
        <v>37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91.5" customHeight="1">
      <c r="A90" s="35" t="s">
        <v>93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52.5" customHeight="1">
      <c r="A91" s="45" t="s">
        <v>94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3" ht="23.2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28.5" customHeight="1">
      <c r="A93" s="37" t="s">
        <v>86</v>
      </c>
      <c r="B93" s="37"/>
      <c r="C93" s="37"/>
      <c r="D93" s="37"/>
      <c r="E93" s="37"/>
      <c r="F93" s="37"/>
      <c r="G93" s="37"/>
      <c r="H93" s="11"/>
      <c r="J93" s="46" t="s">
        <v>55</v>
      </c>
      <c r="K93" s="46"/>
      <c r="L93" s="46"/>
      <c r="M93" s="46"/>
    </row>
    <row r="94" spans="1:13" ht="11.25" customHeight="1">
      <c r="A94" s="1"/>
      <c r="B94" s="3"/>
      <c r="C94" s="3"/>
      <c r="D94" s="1"/>
      <c r="H94" s="10" t="s">
        <v>19</v>
      </c>
      <c r="J94" s="47" t="s">
        <v>20</v>
      </c>
      <c r="K94" s="47"/>
      <c r="L94" s="47"/>
      <c r="M94" s="47"/>
    </row>
    <row r="95" spans="1:4" ht="6.75" customHeight="1">
      <c r="A95" s="2"/>
      <c r="D95" s="1"/>
    </row>
    <row r="96" spans="1:13" ht="15.75" customHeight="1">
      <c r="A96" s="37" t="s">
        <v>87</v>
      </c>
      <c r="B96" s="37"/>
      <c r="C96" s="37"/>
      <c r="D96" s="37"/>
      <c r="E96" s="37"/>
      <c r="F96" s="37"/>
      <c r="G96" s="37"/>
      <c r="H96" s="11"/>
      <c r="J96" s="46" t="s">
        <v>56</v>
      </c>
      <c r="K96" s="46"/>
      <c r="L96" s="46"/>
      <c r="M96" s="46"/>
    </row>
    <row r="97" spans="1:13" ht="15.75" customHeight="1">
      <c r="A97" s="1"/>
      <c r="B97" s="1"/>
      <c r="C97" s="1"/>
      <c r="D97" s="1"/>
      <c r="E97" s="1"/>
      <c r="F97" s="1"/>
      <c r="G97" s="1"/>
      <c r="H97" s="10" t="s">
        <v>19</v>
      </c>
      <c r="J97" s="47" t="s">
        <v>20</v>
      </c>
      <c r="K97" s="47"/>
      <c r="L97" s="47"/>
      <c r="M97" s="47"/>
    </row>
  </sheetData>
  <sheetProtection/>
  <mergeCells count="54">
    <mergeCell ref="E8:M8"/>
    <mergeCell ref="E9:M9"/>
    <mergeCell ref="A91:M91"/>
    <mergeCell ref="J96:M96"/>
    <mergeCell ref="J97:M97"/>
    <mergeCell ref="A96:G96"/>
    <mergeCell ref="J94:M94"/>
    <mergeCell ref="A93:G93"/>
    <mergeCell ref="J93:M93"/>
    <mergeCell ref="A88:M88"/>
    <mergeCell ref="A89:M89"/>
    <mergeCell ref="D45:D47"/>
    <mergeCell ref="H45:J46"/>
    <mergeCell ref="K45:M46"/>
    <mergeCell ref="A77:M77"/>
    <mergeCell ref="A83:M83"/>
    <mergeCell ref="A45:A47"/>
    <mergeCell ref="A61:M61"/>
    <mergeCell ref="B35:B36"/>
    <mergeCell ref="C35:E35"/>
    <mergeCell ref="F35:H35"/>
    <mergeCell ref="I35:K35"/>
    <mergeCell ref="B41:K41"/>
    <mergeCell ref="B43:M43"/>
    <mergeCell ref="E14:G14"/>
    <mergeCell ref="H14:J14"/>
    <mergeCell ref="B11:D11"/>
    <mergeCell ref="A3:M3"/>
    <mergeCell ref="C45:C47"/>
    <mergeCell ref="B45:B47"/>
    <mergeCell ref="E10:M10"/>
    <mergeCell ref="A32:A33"/>
    <mergeCell ref="E6:M6"/>
    <mergeCell ref="E7:M7"/>
    <mergeCell ref="B24:B25"/>
    <mergeCell ref="C24:E24"/>
    <mergeCell ref="B32:M32"/>
    <mergeCell ref="B12:D12"/>
    <mergeCell ref="A22:A23"/>
    <mergeCell ref="K1:M2"/>
    <mergeCell ref="A5:A6"/>
    <mergeCell ref="A7:A8"/>
    <mergeCell ref="A9:A10"/>
    <mergeCell ref="B14:D14"/>
    <mergeCell ref="A4:M4"/>
    <mergeCell ref="E5:M5"/>
    <mergeCell ref="A11:A12"/>
    <mergeCell ref="A90:M90"/>
    <mergeCell ref="F24:H24"/>
    <mergeCell ref="I24:K24"/>
    <mergeCell ref="B22:M22"/>
    <mergeCell ref="E45:G46"/>
    <mergeCell ref="A30:K30"/>
    <mergeCell ref="A24:A25"/>
  </mergeCells>
  <printOptions/>
  <pageMargins left="0.19" right="0.16" top="0.24" bottom="0.31" header="0.2" footer="0.3"/>
  <pageSetup horizontalDpi="600" verticalDpi="600" orientation="landscape" paperSize="9" scale="79" r:id="rId1"/>
  <rowBreaks count="3" manualBreakCount="3">
    <brk id="31" max="255" man="1"/>
    <brk id="57" max="12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2020-03-04T06:45:54Z</cp:lastPrinted>
  <dcterms:created xsi:type="dcterms:W3CDTF">2018-12-28T08:43:53Z</dcterms:created>
  <dcterms:modified xsi:type="dcterms:W3CDTF">2020-03-04T06:48:22Z</dcterms:modified>
  <cp:category/>
  <cp:version/>
  <cp:contentType/>
  <cp:contentStatus/>
</cp:coreProperties>
</file>