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1"/>
  </bookViews>
  <sheets>
    <sheet name="Аналіз  7461" sheetId="1" r:id="rId1"/>
    <sheet name="Результати" sheetId="2" r:id="rId2"/>
  </sheets>
  <definedNames>
    <definedName name="_xlnm.Print_Area" localSheetId="0">'Аналіз  7461'!$A$1:$I$96</definedName>
  </definedNames>
  <calcPr fullCalcOnLoad="1"/>
</workbook>
</file>

<file path=xl/sharedStrings.xml><?xml version="1.0" encoding="utf-8"?>
<sst xmlns="http://schemas.openxmlformats.org/spreadsheetml/2006/main" count="148" uniqueCount="98">
  <si>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</si>
  <si>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</si>
  <si>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</si>
  <si>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</si>
  <si>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</si>
  <si>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</si>
  <si>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</si>
  <si>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</si>
  <si>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</si>
  <si>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</si>
  <si>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</si>
  <si>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</si>
  <si>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</si>
  <si>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</si>
  <si>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</si>
  <si>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</si>
  <si>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</si>
  <si>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</si>
  <si>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</si>
  <si>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</si>
  <si>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</si>
  <si>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</si>
  <si>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</si>
  <si>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</si>
  <si>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</si>
  <si>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</si>
  <si>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</si>
  <si>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</si>
  <si>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</si>
  <si>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</si>
  <si>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</si>
  <si>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</si>
  <si>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</si>
  <si>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</si>
  <si>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</si>
  <si>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</si>
  <si>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</si>
  <si>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</si>
  <si>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</si>
  <si>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</si>
  <si>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середня вартість 1 тонни  пісчано-соляної суміші </t>
  </si>
  <si>
    <t>середня вартість 1 км нанесення дорожньої розмітки вулиці</t>
  </si>
  <si>
    <t>середня вартість перевезення 1 тонни мучки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</si>
  <si>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</si>
  <si>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</si>
  <si>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</si>
  <si>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Утримання та розвиток автомобільних доріг  та дорожньої інфраструктури  за рахунок коштів місцевого бюджету</t>
  </si>
  <si>
    <t>(найменування відповідального   виконавця)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</si>
  <si>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</si>
  <si>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 xml:space="preserve">                  Аналіз ефективності виконання бюджетних програм                                                                                                     по 'Управлінню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</si>
  <si>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</si>
  <si>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1200000/ 1210000</t>
  </si>
  <si>
    <t>1217461</t>
  </si>
  <si>
    <t>Забезпечення утримання в належному технічному стані об"єктів дорожнього господарства</t>
  </si>
  <si>
    <t>Начальник відділу бухгалтерського обліку</t>
  </si>
  <si>
    <t>Т.в.о.начальника управління,начальник відділу</t>
  </si>
  <si>
    <t>Юрій ВІТРОВЧАК</t>
  </si>
  <si>
    <t xml:space="preserve">згідно методичних рекомендацій  не береться до уваги </t>
  </si>
  <si>
    <t>середня вартість 1 тонни піску з перевезенням (грн.)</t>
  </si>
  <si>
    <t>середня вартість 1 тонни солі з перевезенням (грн.)</t>
  </si>
  <si>
    <t>середні витрати на  зимове утримання доріг 1 тис. кв.м (прибирання снігу)(грн.)</t>
  </si>
  <si>
    <t>середні витрати на  зимове утримання доріг 1 тис. кв.м. (прибирання льоду)(грн.)</t>
  </si>
  <si>
    <t>середня вартість 1 км нанесення дорожньої розмітки вулиці (грн.)</t>
  </si>
  <si>
    <t>середня вартість 1 тонни вапнякового відсіву з перевезенням (грн.)</t>
  </si>
  <si>
    <t>середня вартість 1 тонни будівельного відсіву з перевезенням (грн.)</t>
  </si>
  <si>
    <t>вартість однієї послуг по розробці схеми організації дорожнього руху в м.Дунаївці вул.Шевченка (грн.)</t>
  </si>
  <si>
    <t>середня вартість 1 кв.м поточного ремонту вулично-дорожньої мереж (відновлення асфальтно-бетонного  покриття)(грн.)</t>
  </si>
  <si>
    <t>середня вартість виготовлення 1  ПКД по капітальному ремонту вулично-шляхової мережі м.Дунаївці ( тис.грн.)</t>
  </si>
  <si>
    <t>вартість експертизи   ПКД по капітальному ремонту вулично-шляхової мережі м.Дунаївці (тис.грн.)</t>
  </si>
  <si>
    <t>Попередній період (2022 рік)</t>
  </si>
  <si>
    <t>Звітний період (2023 рік)</t>
  </si>
  <si>
    <t>середня вартість однієї тони посипкового матеріалу для зимового утримання доріг</t>
  </si>
  <si>
    <t>середні витрати  на очищення 1 тис.кв/м проїздної частини від снігу та льоду</t>
  </si>
  <si>
    <t xml:space="preserve">Середне </t>
  </si>
  <si>
    <t>середня вартість одного  проекту  по капітальному ремонту вулично-шляхової мережі по м.Дунаївці</t>
  </si>
  <si>
    <t>середня вартість 1 тонни щебеню з перевезенням</t>
  </si>
  <si>
    <t>середні витрати на виконання робіт по нарізанню та очищенню водовідведних каналів уздовж доріг по 1 вулиці</t>
  </si>
  <si>
    <t>за 2023 рік</t>
  </si>
  <si>
    <t>Людмила ПАХОМОВА</t>
  </si>
  <si>
    <t xml:space="preserve">1.Забезпечення утримання в належному технічному стані об"єктів дорожнього господарства   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</si>
  <si>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=(1,0000+1,0000+0+1,0000+1,0000+1,0015+1,0008+0,8865+1,0000)/9*100,00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</si>
  <si>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100,00/77,80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</si>
  <si>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=1,29, що відповідає критерію оцінки   1,29&gt;1, то за цим параметром для даної програми нараховується 25 балів.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</si>
  <si>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1,0000*100,00=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</si>
  <si>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1,0000*100,00=</t>
    </r>
  </si>
  <si>
    <t xml:space="preserve">І(еф)=(0,4980+1,0113+1,0000+0,8865)/4*100,00 =  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</si>
  <si>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=1,0000*100,00=</t>
    </r>
  </si>
  <si>
    <t>середня вартість 1 кв.м поточного ремонту вулично-дорожньої мереж (відновлення щебеневого  покриття)</t>
  </si>
  <si>
    <r>
      <t xml:space="preserve">Завдання </t>
    </r>
    <r>
      <rPr>
        <sz val="12"/>
        <rFont val="Times New Roman"/>
        <family val="1"/>
      </rPr>
      <t>2.Проведення поточного та капітального  ремонту об"єктів транспортної інфраструктури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</si>
  <si>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=(1,0015+1,000+1,0008+1,0999)/4*100,00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</si>
  <si>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102,56/100,00 =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</si>
  <si>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 Іі=1,41,що відповідає критерію оцінки    1,41 &gt;1, то за цим параметром для даного завдання нараховується 25 балів.</t>
  </si>
  <si>
    <t>Е= 102,56+100,00+25=</t>
  </si>
  <si>
    <t>Е=100,00+100,00+25 =</t>
  </si>
  <si>
    <t>При порівнянні отриманого значення зі шкалою оцінки ефективності бюджетних програм можемо зробити висновок, що дане завдання має високу  ефективність .</t>
  </si>
  <si>
    <t>.Проведення поточного та капітального  ремонту об"єктів транспортної інфраструктури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</si>
  <si>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=(1,0000+1,0000)/2*100,00 =</t>
    </r>
  </si>
  <si>
    <t>При порівнянні отриманого значення зі шкалою оцінки ефективності бюджетних програм можемо зробити висновок, що дане завдання має   високу ефективність 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</si>
</sst>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13" fontId="6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221" fontId="6" fillId="0" borderId="10" xfId="52" applyNumberFormat="1" applyFont="1" applyBorder="1" applyAlignment="1">
      <alignment horizontal="center" vertical="center" wrapText="1"/>
      <protection/>
    </xf>
    <xf numFmtId="213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21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213" fontId="1" fillId="0" borderId="0" xfId="0" applyNumberFormat="1" applyFont="1" applyAlignment="1">
      <alignment horizontal="left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213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18" fontId="1" fillId="33" borderId="10" xfId="0" applyNumberFormat="1" applyFont="1" applyFill="1" applyBorder="1" applyAlignment="1">
      <alignment horizontal="center" vertical="center" wrapText="1"/>
    </xf>
    <xf numFmtId="213" fontId="5" fillId="33" borderId="10" xfId="0" applyNumberFormat="1" applyFont="1" applyFill="1" applyBorder="1" applyAlignment="1">
      <alignment horizontal="center" vertical="top" wrapText="1"/>
    </xf>
    <xf numFmtId="0" fontId="6" fillId="0" borderId="12" xfId="52" applyFont="1" applyBorder="1" applyAlignment="1">
      <alignment horizontal="center" vertical="center" wrapText="1"/>
      <protection/>
    </xf>
    <xf numFmtId="218" fontId="12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/>
    </xf>
    <xf numFmtId="2" fontId="1" fillId="33" borderId="0" xfId="0" applyNumberFormat="1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213" fontId="5" fillId="33" borderId="10" xfId="0" applyNumberFormat="1" applyFont="1" applyFill="1" applyBorder="1" applyAlignment="1">
      <alignment horizontal="center" vertical="center" wrapText="1"/>
    </xf>
    <xf numFmtId="0" fontId="6" fillId="0" borderId="0" xfId="52" applyFont="1" applyBorder="1" applyAlignment="1">
      <alignment horizontal="center" wrapText="1"/>
      <protection/>
    </xf>
    <xf numFmtId="0" fontId="4" fillId="0" borderId="10" xfId="0" applyFont="1" applyBorder="1" applyAlignment="1">
      <alignment vertical="center" wrapText="1"/>
    </xf>
    <xf numFmtId="0" fontId="6" fillId="34" borderId="0" xfId="0" applyFont="1" applyFill="1" applyAlignment="1">
      <alignment/>
    </xf>
    <xf numFmtId="2" fontId="6" fillId="35" borderId="10" xfId="52" applyNumberFormat="1" applyFont="1" applyFill="1" applyBorder="1" applyAlignment="1">
      <alignment horizontal="center" vertical="center" wrapText="1"/>
      <protection/>
    </xf>
    <xf numFmtId="2" fontId="12" fillId="35" borderId="10" xfId="0" applyNumberFormat="1" applyFont="1" applyFill="1" applyBorder="1" applyAlignment="1">
      <alignment horizontal="center" vertical="center" wrapText="1"/>
    </xf>
    <xf numFmtId="218" fontId="1" fillId="35" borderId="10" xfId="0" applyNumberFormat="1" applyFont="1" applyFill="1" applyBorder="1" applyAlignment="1">
      <alignment horizontal="center" vertical="center" wrapText="1"/>
    </xf>
    <xf numFmtId="0" fontId="6" fillId="35" borderId="10" xfId="52" applyFont="1" applyFill="1" applyBorder="1" applyAlignment="1">
      <alignment horizontal="center" wrapText="1"/>
      <protection/>
    </xf>
    <xf numFmtId="213" fontId="6" fillId="35" borderId="10" xfId="52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213" fontId="1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18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7" fillId="35" borderId="10" xfId="52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/>
    </xf>
    <xf numFmtId="2" fontId="1" fillId="35" borderId="13" xfId="0" applyNumberFormat="1" applyFont="1" applyFill="1" applyBorder="1" applyAlignment="1">
      <alignment horizontal="left"/>
    </xf>
    <xf numFmtId="213" fontId="0" fillId="35" borderId="13" xfId="0" applyNumberFormat="1" applyFill="1" applyBorder="1" applyAlignment="1">
      <alignment horizontal="left"/>
    </xf>
    <xf numFmtId="0" fontId="6" fillId="35" borderId="10" xfId="52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5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18" fontId="12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/>
    </xf>
    <xf numFmtId="213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6" fillId="35" borderId="12" xfId="52" applyFont="1" applyFill="1" applyBorder="1" applyAlignment="1">
      <alignment horizontal="center" vertical="center" wrapText="1"/>
      <protection/>
    </xf>
    <xf numFmtId="221" fontId="6" fillId="35" borderId="10" xfId="52" applyNumberFormat="1" applyFont="1" applyFill="1" applyBorder="1" applyAlignment="1">
      <alignment horizontal="center" vertical="center" wrapText="1"/>
      <protection/>
    </xf>
    <xf numFmtId="221" fontId="12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4" fontId="6" fillId="0" borderId="10" xfId="52" applyNumberFormat="1" applyFont="1" applyBorder="1" applyAlignment="1">
      <alignment horizontal="center" vertical="center" wrapText="1"/>
      <protection/>
    </xf>
    <xf numFmtId="4" fontId="12" fillId="0" borderId="1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left" wrapText="1"/>
    </xf>
    <xf numFmtId="2" fontId="0" fillId="35" borderId="13" xfId="0" applyNumberForma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35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wrapText="1"/>
    </xf>
    <xf numFmtId="0" fontId="5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2" fontId="5" fillId="0" borderId="12" xfId="0" applyNumberFormat="1" applyFont="1" applyBorder="1" applyAlignment="1">
      <alignment horizontal="left" vertical="center" wrapText="1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3"/>
  <sheetViews>
    <sheetView view="pageBreakPreview" zoomScale="85" zoomScaleSheetLayoutView="85" zoomScalePageLayoutView="0" workbookViewId="0" topLeftCell="A30">
      <selection activeCell="B89" sqref="B89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54.75" customHeight="1">
      <c r="A2" s="122" t="s">
        <v>49</v>
      </c>
      <c r="B2" s="122"/>
      <c r="C2" s="122"/>
      <c r="D2" s="122"/>
      <c r="E2" s="122"/>
      <c r="F2" s="122"/>
      <c r="G2" s="122"/>
      <c r="H2" s="6"/>
      <c r="I2" s="6"/>
      <c r="J2" s="6"/>
      <c r="K2" s="6"/>
      <c r="L2" s="6"/>
      <c r="M2" s="6"/>
      <c r="N2" s="6"/>
    </row>
    <row r="3" spans="1:7" ht="15.75">
      <c r="A3" s="36"/>
      <c r="B3" s="8"/>
      <c r="C3" s="8"/>
      <c r="D3" s="8"/>
      <c r="E3" s="8"/>
      <c r="F3" s="8"/>
      <c r="G3" s="8"/>
    </row>
    <row r="4" spans="1:8" ht="44.25" customHeight="1">
      <c r="A4" s="16" t="s">
        <v>35</v>
      </c>
      <c r="B4" s="123" t="s">
        <v>46</v>
      </c>
      <c r="C4" s="123"/>
      <c r="D4" s="123"/>
      <c r="E4" s="123"/>
      <c r="F4" s="123"/>
      <c r="G4" s="123"/>
      <c r="H4" s="13"/>
    </row>
    <row r="5" spans="1:8" ht="37.5" customHeight="1">
      <c r="A5" s="15" t="s">
        <v>16</v>
      </c>
      <c r="B5" s="123" t="s">
        <v>79</v>
      </c>
      <c r="C5" s="123"/>
      <c r="D5" s="123"/>
      <c r="E5" s="123"/>
      <c r="F5" s="123"/>
      <c r="G5" s="123"/>
      <c r="H5" s="31"/>
    </row>
    <row r="6" spans="1:7" ht="15.75">
      <c r="A6" s="115" t="s">
        <v>9</v>
      </c>
      <c r="B6" s="115"/>
      <c r="C6" s="115"/>
      <c r="D6" s="115"/>
      <c r="E6" s="115"/>
      <c r="F6" s="115"/>
      <c r="G6" s="115"/>
    </row>
    <row r="7" spans="1:18" ht="31.5" customHeight="1">
      <c r="A7" s="116" t="s">
        <v>6</v>
      </c>
      <c r="B7" s="120" t="s">
        <v>69</v>
      </c>
      <c r="C7" s="120"/>
      <c r="D7" s="120"/>
      <c r="E7" s="120" t="s">
        <v>70</v>
      </c>
      <c r="F7" s="120"/>
      <c r="G7" s="120"/>
      <c r="M7" s="110"/>
      <c r="N7" s="110"/>
      <c r="O7" s="110"/>
      <c r="P7" s="110"/>
      <c r="Q7" s="110"/>
      <c r="R7" s="110"/>
    </row>
    <row r="8" spans="1:7" ht="22.5">
      <c r="A8" s="117"/>
      <c r="B8" s="17" t="s">
        <v>0</v>
      </c>
      <c r="C8" s="17" t="s">
        <v>10</v>
      </c>
      <c r="D8" s="17" t="s">
        <v>11</v>
      </c>
      <c r="E8" s="17" t="s">
        <v>0</v>
      </c>
      <c r="F8" s="17" t="s">
        <v>10</v>
      </c>
      <c r="G8" s="17" t="s">
        <v>11</v>
      </c>
    </row>
    <row r="9" spans="1:7" ht="15">
      <c r="A9" s="7" t="s">
        <v>12</v>
      </c>
      <c r="B9" s="19" t="s">
        <v>13</v>
      </c>
      <c r="C9" s="19" t="s">
        <v>13</v>
      </c>
      <c r="D9" s="19" t="s">
        <v>13</v>
      </c>
      <c r="E9" s="19" t="s">
        <v>13</v>
      </c>
      <c r="F9" s="19" t="s">
        <v>13</v>
      </c>
      <c r="G9" s="19" t="s">
        <v>13</v>
      </c>
    </row>
    <row r="10" spans="1:7" ht="25.5">
      <c r="A10" s="38" t="s">
        <v>58</v>
      </c>
      <c r="B10" s="39">
        <v>350</v>
      </c>
      <c r="C10" s="42">
        <v>350</v>
      </c>
      <c r="D10" s="53">
        <f>B10/C10</f>
        <v>1</v>
      </c>
      <c r="E10" s="39"/>
      <c r="F10" s="42"/>
      <c r="G10" s="53"/>
    </row>
    <row r="11" spans="1:17" ht="25.5">
      <c r="A11" s="38" t="s">
        <v>59</v>
      </c>
      <c r="B11" s="39">
        <v>10935</v>
      </c>
      <c r="C11" s="42">
        <v>10935</v>
      </c>
      <c r="D11" s="53">
        <f>B11/C11</f>
        <v>1</v>
      </c>
      <c r="E11" s="39"/>
      <c r="F11" s="42"/>
      <c r="G11" s="53"/>
      <c r="L11" s="111"/>
      <c r="M11" s="111"/>
      <c r="N11" s="111"/>
      <c r="O11" s="111"/>
      <c r="P11" s="111"/>
      <c r="Q11" s="111"/>
    </row>
    <row r="12" spans="1:17" ht="32.25" customHeight="1">
      <c r="A12" s="66" t="s">
        <v>60</v>
      </c>
      <c r="B12" s="71">
        <v>2.65</v>
      </c>
      <c r="C12" s="72">
        <v>0</v>
      </c>
      <c r="D12" s="73">
        <v>0</v>
      </c>
      <c r="E12" s="40"/>
      <c r="F12" s="43"/>
      <c r="G12" s="53"/>
      <c r="J12" s="68"/>
      <c r="L12" s="33"/>
      <c r="M12" s="33"/>
      <c r="N12" s="33"/>
      <c r="O12" s="33"/>
      <c r="P12" s="33"/>
      <c r="Q12" s="33"/>
    </row>
    <row r="13" spans="1:17" ht="44.25" customHeight="1">
      <c r="A13" s="66" t="s">
        <v>61</v>
      </c>
      <c r="B13" s="40">
        <v>17.28</v>
      </c>
      <c r="C13" s="43">
        <v>17.28</v>
      </c>
      <c r="D13" s="53">
        <f>B13/C13</f>
        <v>1</v>
      </c>
      <c r="E13" s="40"/>
      <c r="F13" s="43"/>
      <c r="G13" s="53"/>
      <c r="J13" s="68"/>
      <c r="L13" s="33"/>
      <c r="M13" s="33"/>
      <c r="N13" s="33"/>
      <c r="O13" s="33"/>
      <c r="P13" s="33"/>
      <c r="Q13" s="33"/>
    </row>
    <row r="14" spans="1:17" ht="15" customHeight="1" hidden="1">
      <c r="A14" s="38" t="s">
        <v>40</v>
      </c>
      <c r="B14" s="39"/>
      <c r="C14" s="42"/>
      <c r="D14" s="53"/>
      <c r="E14" s="39"/>
      <c r="F14" s="42"/>
      <c r="G14" s="53"/>
      <c r="J14" s="68"/>
      <c r="L14" s="33"/>
      <c r="M14" s="33"/>
      <c r="N14" s="33"/>
      <c r="O14" s="33"/>
      <c r="P14" s="33"/>
      <c r="Q14" s="33"/>
    </row>
    <row r="15" spans="1:17" ht="15" customHeight="1" hidden="1">
      <c r="A15" s="38" t="s">
        <v>41</v>
      </c>
      <c r="B15" s="41"/>
      <c r="C15" s="44"/>
      <c r="D15" s="53"/>
      <c r="E15" s="41"/>
      <c r="F15" s="44"/>
      <c r="G15" s="53"/>
      <c r="J15" s="68"/>
      <c r="L15" s="33"/>
      <c r="M15" s="33"/>
      <c r="N15" s="33"/>
      <c r="O15" s="33"/>
      <c r="P15" s="33"/>
      <c r="Q15" s="33"/>
    </row>
    <row r="16" spans="1:17" ht="25.5" hidden="1">
      <c r="A16" s="38" t="s">
        <v>42</v>
      </c>
      <c r="B16" s="41"/>
      <c r="C16" s="44"/>
      <c r="D16" s="53"/>
      <c r="E16" s="41"/>
      <c r="F16" s="44"/>
      <c r="G16" s="53"/>
      <c r="J16" s="68"/>
      <c r="L16" s="33"/>
      <c r="M16" s="33"/>
      <c r="N16" s="33"/>
      <c r="O16" s="33"/>
      <c r="P16" s="33"/>
      <c r="Q16" s="33"/>
    </row>
    <row r="17" spans="1:17" ht="15" hidden="1">
      <c r="A17" s="32"/>
      <c r="B17" s="52"/>
      <c r="C17" s="52"/>
      <c r="D17" s="53"/>
      <c r="E17" s="52"/>
      <c r="F17" s="52"/>
      <c r="G17" s="53"/>
      <c r="J17" s="68"/>
      <c r="L17" s="33"/>
      <c r="M17" s="33"/>
      <c r="N17" s="33"/>
      <c r="O17" s="33"/>
      <c r="P17" s="33"/>
      <c r="Q17" s="33"/>
    </row>
    <row r="18" spans="1:17" ht="15" hidden="1">
      <c r="A18" s="32"/>
      <c r="B18" s="52"/>
      <c r="C18" s="52"/>
      <c r="D18" s="53"/>
      <c r="E18" s="52"/>
      <c r="F18" s="52"/>
      <c r="G18" s="53"/>
      <c r="J18" s="68"/>
      <c r="L18" s="33"/>
      <c r="M18" s="33"/>
      <c r="N18" s="33"/>
      <c r="O18" s="33"/>
      <c r="P18" s="33"/>
      <c r="Q18" s="33"/>
    </row>
    <row r="19" spans="1:17" ht="15" hidden="1">
      <c r="A19" s="32"/>
      <c r="B19" s="52"/>
      <c r="C19" s="52"/>
      <c r="D19" s="53"/>
      <c r="E19" s="52"/>
      <c r="F19" s="52"/>
      <c r="G19" s="53"/>
      <c r="J19" s="24"/>
      <c r="L19" s="33"/>
      <c r="M19" s="33"/>
      <c r="N19" s="33"/>
      <c r="O19" s="33"/>
      <c r="P19" s="33"/>
      <c r="Q19" s="33"/>
    </row>
    <row r="20" spans="1:10" ht="15" hidden="1">
      <c r="A20" s="32"/>
      <c r="B20" s="52"/>
      <c r="C20" s="52"/>
      <c r="D20" s="53"/>
      <c r="E20" s="52"/>
      <c r="F20" s="52"/>
      <c r="G20" s="53"/>
      <c r="J20" s="24"/>
    </row>
    <row r="21" spans="1:10" ht="22.5" customHeight="1" hidden="1">
      <c r="A21" s="32"/>
      <c r="B21" s="52"/>
      <c r="C21" s="52"/>
      <c r="D21" s="53"/>
      <c r="E21" s="52"/>
      <c r="F21" s="52"/>
      <c r="G21" s="53"/>
      <c r="J21" s="24"/>
    </row>
    <row r="22" spans="1:10" ht="22.5" customHeight="1" hidden="1">
      <c r="A22" s="32"/>
      <c r="B22" s="52"/>
      <c r="C22" s="52"/>
      <c r="D22" s="53"/>
      <c r="E22" s="52"/>
      <c r="F22" s="52"/>
      <c r="G22" s="53"/>
      <c r="J22" s="24"/>
    </row>
    <row r="23" spans="1:10" ht="25.5" customHeight="1" hidden="1">
      <c r="A23" s="32"/>
      <c r="B23" s="52"/>
      <c r="C23" s="52"/>
      <c r="D23" s="53"/>
      <c r="E23" s="52"/>
      <c r="F23" s="52"/>
      <c r="G23" s="53"/>
      <c r="J23" s="24"/>
    </row>
    <row r="24" spans="1:10" ht="27.75" customHeight="1" hidden="1">
      <c r="A24" s="32"/>
      <c r="B24" s="52"/>
      <c r="C24" s="52"/>
      <c r="D24" s="53"/>
      <c r="E24" s="52"/>
      <c r="F24" s="52"/>
      <c r="G24" s="53"/>
      <c r="J24" s="24"/>
    </row>
    <row r="25" spans="1:10" ht="25.5" customHeight="1" hidden="1">
      <c r="A25" s="32"/>
      <c r="B25" s="52"/>
      <c r="C25" s="52"/>
      <c r="D25" s="53"/>
      <c r="E25" s="52"/>
      <c r="F25" s="52"/>
      <c r="G25" s="53"/>
      <c r="J25" s="24"/>
    </row>
    <row r="26" spans="1:10" ht="27" customHeight="1" hidden="1">
      <c r="A26" s="32"/>
      <c r="B26" s="52"/>
      <c r="C26" s="52"/>
      <c r="D26" s="53"/>
      <c r="E26" s="52"/>
      <c r="F26" s="52"/>
      <c r="G26" s="53"/>
      <c r="J26" s="24"/>
    </row>
    <row r="27" spans="1:7" ht="27" customHeight="1">
      <c r="A27" s="38" t="s">
        <v>62</v>
      </c>
      <c r="B27" s="41">
        <v>209.83</v>
      </c>
      <c r="C27" s="44">
        <v>209.83</v>
      </c>
      <c r="D27" s="53">
        <f>B27/C27</f>
        <v>1</v>
      </c>
      <c r="E27" s="106">
        <v>156.94</v>
      </c>
      <c r="F27" s="107">
        <v>156.94</v>
      </c>
      <c r="G27" s="73">
        <f>E27/F27</f>
        <v>1</v>
      </c>
    </row>
    <row r="28" spans="1:7" ht="15" hidden="1">
      <c r="A28" s="34"/>
      <c r="B28" s="52" t="s">
        <v>13</v>
      </c>
      <c r="C28" s="52" t="s">
        <v>13</v>
      </c>
      <c r="D28" s="53" t="e">
        <v>#VALUE!</v>
      </c>
      <c r="E28" s="52"/>
      <c r="F28" s="52"/>
      <c r="G28" s="53"/>
    </row>
    <row r="29" spans="1:11" ht="33" customHeight="1" hidden="1">
      <c r="A29" s="34"/>
      <c r="B29" s="52" t="s">
        <v>13</v>
      </c>
      <c r="C29" s="52" t="s">
        <v>13</v>
      </c>
      <c r="D29" s="53" t="e">
        <v>#VALUE!</v>
      </c>
      <c r="E29" s="52"/>
      <c r="F29" s="52"/>
      <c r="G29" s="53"/>
      <c r="K29" s="35"/>
    </row>
    <row r="30" spans="1:11" ht="33" customHeight="1">
      <c r="A30" s="34" t="s">
        <v>63</v>
      </c>
      <c r="B30" s="52">
        <v>260</v>
      </c>
      <c r="C30" s="52">
        <v>259.6</v>
      </c>
      <c r="D30" s="53">
        <f>B30/C30</f>
        <v>1.0015408320493064</v>
      </c>
      <c r="E30" s="52"/>
      <c r="F30" s="52"/>
      <c r="G30" s="53"/>
      <c r="K30" s="35"/>
    </row>
    <row r="31" spans="1:11" ht="33" customHeight="1">
      <c r="A31" s="34" t="s">
        <v>64</v>
      </c>
      <c r="B31" s="52">
        <v>455</v>
      </c>
      <c r="C31" s="52">
        <v>454.63</v>
      </c>
      <c r="D31" s="53">
        <f>B31/C31</f>
        <v>1.000813848624156</v>
      </c>
      <c r="E31" s="52"/>
      <c r="F31" s="52"/>
      <c r="G31" s="53"/>
      <c r="K31" s="35"/>
    </row>
    <row r="32" spans="1:11" ht="33" customHeight="1">
      <c r="A32" s="34" t="s">
        <v>65</v>
      </c>
      <c r="B32" s="52">
        <v>13115</v>
      </c>
      <c r="C32" s="52">
        <v>13115</v>
      </c>
      <c r="D32" s="53">
        <f>B32/C32</f>
        <v>1</v>
      </c>
      <c r="E32" s="71">
        <v>834.5</v>
      </c>
      <c r="F32" s="72">
        <v>596.2</v>
      </c>
      <c r="G32" s="73">
        <f>E32/F32</f>
        <v>1.3996980878899696</v>
      </c>
      <c r="K32" s="35"/>
    </row>
    <row r="33" spans="1:11" ht="33" customHeight="1">
      <c r="A33" s="60" t="s">
        <v>57</v>
      </c>
      <c r="B33" s="52"/>
      <c r="C33" s="52"/>
      <c r="D33" s="53"/>
      <c r="E33" s="71"/>
      <c r="F33" s="72"/>
      <c r="G33" s="73"/>
      <c r="K33" s="35"/>
    </row>
    <row r="34" spans="1:11" ht="33" customHeight="1">
      <c r="A34" s="34" t="s">
        <v>71</v>
      </c>
      <c r="B34" s="52"/>
      <c r="C34" s="52"/>
      <c r="D34" s="53"/>
      <c r="E34" s="93">
        <v>819.04</v>
      </c>
      <c r="F34" s="93">
        <v>819.08</v>
      </c>
      <c r="G34" s="53">
        <f>E34/F34</f>
        <v>0.9999511647213947</v>
      </c>
      <c r="K34" s="35"/>
    </row>
    <row r="35" spans="1:7" ht="45" customHeight="1">
      <c r="A35" s="66" t="s">
        <v>72</v>
      </c>
      <c r="B35" s="41"/>
      <c r="C35" s="44"/>
      <c r="D35" s="53"/>
      <c r="E35" s="40">
        <v>228.2</v>
      </c>
      <c r="F35" s="43">
        <v>169.03</v>
      </c>
      <c r="G35" s="53">
        <f>E35/F35</f>
        <v>1.3500562030408803</v>
      </c>
    </row>
    <row r="36" spans="1:9" ht="45" customHeight="1">
      <c r="A36" s="102" t="s">
        <v>57</v>
      </c>
      <c r="B36" s="103"/>
      <c r="C36" s="104"/>
      <c r="D36" s="105"/>
      <c r="E36" s="103"/>
      <c r="F36" s="104"/>
      <c r="G36" s="73"/>
      <c r="H36" s="76"/>
      <c r="I36" s="76"/>
    </row>
    <row r="37" spans="1:9" ht="45" customHeight="1">
      <c r="A37" s="102" t="s">
        <v>76</v>
      </c>
      <c r="B37" s="103"/>
      <c r="C37" s="104"/>
      <c r="D37" s="105"/>
      <c r="E37" s="71">
        <v>31.5</v>
      </c>
      <c r="F37" s="72">
        <v>11.1</v>
      </c>
      <c r="G37" s="73">
        <f>E37/F37</f>
        <v>2.8378378378378377</v>
      </c>
      <c r="H37" s="76"/>
      <c r="I37" s="76"/>
    </row>
    <row r="38" spans="1:9" ht="45" customHeight="1">
      <c r="A38" s="102" t="s">
        <v>57</v>
      </c>
      <c r="B38" s="103"/>
      <c r="C38" s="104"/>
      <c r="D38" s="105"/>
      <c r="E38" s="71"/>
      <c r="F38" s="72"/>
      <c r="G38" s="73"/>
      <c r="H38" s="76"/>
      <c r="I38" s="76"/>
    </row>
    <row r="39" spans="1:7" ht="42" customHeight="1">
      <c r="A39" s="60" t="s">
        <v>73</v>
      </c>
      <c r="B39" s="41"/>
      <c r="C39" s="44"/>
      <c r="D39" s="53">
        <f>(D10+D11+D13+D13+D27+D30+D31+D3)/9</f>
        <v>0.778039408963718</v>
      </c>
      <c r="E39" s="41"/>
      <c r="F39" s="44"/>
      <c r="G39" s="53">
        <v>1</v>
      </c>
    </row>
    <row r="40" spans="1:7" ht="15">
      <c r="A40" s="49" t="s">
        <v>44</v>
      </c>
      <c r="B40" s="54"/>
      <c r="C40" s="54"/>
      <c r="D40" s="55">
        <v>1</v>
      </c>
      <c r="E40" s="54"/>
      <c r="F40" s="54"/>
      <c r="G40" s="58">
        <v>1</v>
      </c>
    </row>
    <row r="41" spans="1:7" ht="15">
      <c r="A41" s="49"/>
      <c r="B41" s="54"/>
      <c r="C41" s="54"/>
      <c r="D41" s="55"/>
      <c r="E41" s="54"/>
      <c r="F41" s="54"/>
      <c r="G41" s="53"/>
    </row>
    <row r="42" spans="1:10" ht="15">
      <c r="A42" s="20"/>
      <c r="B42" s="20"/>
      <c r="C42" s="20"/>
      <c r="D42" s="48"/>
      <c r="E42" s="20"/>
      <c r="F42" s="45"/>
      <c r="G42" s="46"/>
      <c r="H42" s="76"/>
      <c r="I42" s="76"/>
      <c r="J42" s="76"/>
    </row>
    <row r="43" spans="1:7" ht="15">
      <c r="A43" s="37" t="s">
        <v>36</v>
      </c>
      <c r="B43" s="20"/>
      <c r="C43" s="20"/>
      <c r="D43" s="20"/>
      <c r="E43" s="20"/>
      <c r="F43" s="1"/>
      <c r="G43" s="1"/>
    </row>
    <row r="44" spans="1:8" ht="30.75" customHeight="1">
      <c r="A44" s="118" t="s">
        <v>96</v>
      </c>
      <c r="B44" s="119"/>
      <c r="C44" s="119"/>
      <c r="D44" s="94">
        <f>(G27+G34)/2*100</f>
        <v>99.99755823606972</v>
      </c>
      <c r="E44" s="83"/>
      <c r="F44" s="83"/>
      <c r="G44" s="83"/>
      <c r="H44" s="76"/>
    </row>
    <row r="45" spans="1:7" ht="15">
      <c r="A45" s="37" t="s">
        <v>38</v>
      </c>
      <c r="B45" s="20"/>
      <c r="C45" s="20"/>
      <c r="D45" s="20"/>
      <c r="E45" s="20"/>
      <c r="F45" s="1"/>
      <c r="G45" s="1"/>
    </row>
    <row r="46" spans="1:7" ht="16.5">
      <c r="A46" s="124" t="s">
        <v>80</v>
      </c>
      <c r="B46" s="125"/>
      <c r="C46" s="125"/>
      <c r="D46" s="95">
        <f>(D10+D11+D13+D27+D30+D31+D32)/9*100</f>
        <v>77.8039408963718</v>
      </c>
      <c r="E46" s="1"/>
      <c r="F46" s="1"/>
      <c r="G46" s="1"/>
    </row>
    <row r="47" spans="1:7" ht="15">
      <c r="A47" s="37" t="s">
        <v>37</v>
      </c>
      <c r="B47" s="20"/>
      <c r="C47" s="20"/>
      <c r="D47" s="20"/>
      <c r="E47" s="1"/>
      <c r="F47" s="1"/>
      <c r="G47" s="1"/>
    </row>
    <row r="48" spans="1:7" ht="16.5">
      <c r="A48" s="5" t="s">
        <v>83</v>
      </c>
      <c r="B48" s="95">
        <f>G40*100</f>
        <v>100</v>
      </c>
      <c r="C48" s="23"/>
      <c r="D48" s="1"/>
      <c r="E48" s="1"/>
      <c r="F48" s="1"/>
      <c r="G48" s="1"/>
    </row>
    <row r="49" spans="1:7" ht="15">
      <c r="A49" s="37" t="s">
        <v>45</v>
      </c>
      <c r="B49" s="20"/>
      <c r="C49" s="20"/>
      <c r="D49" s="20"/>
      <c r="E49" s="1"/>
      <c r="F49" s="1"/>
      <c r="G49" s="1"/>
    </row>
    <row r="50" spans="1:7" ht="16.5">
      <c r="A50" s="5" t="s">
        <v>84</v>
      </c>
      <c r="B50" s="95">
        <f>D40*100</f>
        <v>100</v>
      </c>
      <c r="C50" s="23"/>
      <c r="D50" s="1"/>
      <c r="E50" s="1"/>
      <c r="F50" s="1"/>
      <c r="G50" s="1"/>
    </row>
    <row r="51" spans="1:7" ht="15">
      <c r="A51" s="37" t="s">
        <v>39</v>
      </c>
      <c r="B51" s="20"/>
      <c r="C51" s="20"/>
      <c r="D51" s="20"/>
      <c r="E51" s="20"/>
      <c r="F51" s="20"/>
      <c r="G51" s="1"/>
    </row>
    <row r="52" spans="1:7" ht="15" hidden="1">
      <c r="A52" s="5"/>
      <c r="B52" s="18"/>
      <c r="C52" s="1"/>
      <c r="D52" s="1"/>
      <c r="E52" s="1"/>
      <c r="F52" s="1"/>
      <c r="G52" s="1"/>
    </row>
    <row r="53" spans="1:7" ht="16.5">
      <c r="A53" s="5" t="s">
        <v>81</v>
      </c>
      <c r="B53" s="57">
        <f>D44/D46</f>
        <v>1.2852505552290459</v>
      </c>
      <c r="C53" s="1"/>
      <c r="D53" s="1"/>
      <c r="E53" s="1"/>
      <c r="F53" s="1"/>
      <c r="G53" s="1"/>
    </row>
    <row r="54" spans="1:7" ht="41.25" customHeight="1">
      <c r="A54" s="112" t="s">
        <v>82</v>
      </c>
      <c r="B54" s="112"/>
      <c r="C54" s="112"/>
      <c r="D54" s="112"/>
      <c r="E54" s="112"/>
      <c r="F54" s="112"/>
      <c r="G54" s="112"/>
    </row>
    <row r="55" spans="1:7" ht="15">
      <c r="A55" s="4" t="s">
        <v>14</v>
      </c>
      <c r="B55" s="1"/>
      <c r="C55" s="1"/>
      <c r="D55" s="1"/>
      <c r="E55" s="1"/>
      <c r="F55" s="1"/>
      <c r="G55" s="1"/>
    </row>
    <row r="56" spans="1:7" ht="30.75" customHeight="1">
      <c r="A56" s="113" t="s">
        <v>15</v>
      </c>
      <c r="B56" s="113"/>
      <c r="C56" s="113"/>
      <c r="D56" s="113"/>
      <c r="E56" s="113"/>
      <c r="F56" s="113"/>
      <c r="G56" s="113"/>
    </row>
    <row r="57" spans="1:7" ht="15">
      <c r="A57" s="5" t="s">
        <v>93</v>
      </c>
      <c r="B57" s="56">
        <f>D44+B48+25</f>
        <v>224.99755823606972</v>
      </c>
      <c r="C57" s="1"/>
      <c r="D57" s="96"/>
      <c r="E57" s="1"/>
      <c r="F57" s="1"/>
      <c r="G57" s="1"/>
    </row>
    <row r="58" spans="1:7" ht="40.5" customHeight="1">
      <c r="A58" s="114" t="s">
        <v>94</v>
      </c>
      <c r="B58" s="114"/>
      <c r="C58" s="114"/>
      <c r="D58" s="114"/>
      <c r="E58" s="114"/>
      <c r="F58" s="114"/>
      <c r="G58" s="114"/>
    </row>
    <row r="59" spans="1:7" ht="32.25" customHeight="1">
      <c r="A59" s="99" t="s">
        <v>88</v>
      </c>
      <c r="B59" s="100"/>
      <c r="C59" s="101"/>
      <c r="D59" s="101"/>
      <c r="E59" s="83"/>
      <c r="F59" s="1"/>
      <c r="G59" s="1"/>
    </row>
    <row r="60" spans="1:7" ht="15.75">
      <c r="A60" s="115" t="s">
        <v>9</v>
      </c>
      <c r="B60" s="115"/>
      <c r="C60" s="115"/>
      <c r="D60" s="115"/>
      <c r="E60" s="115"/>
      <c r="F60" s="115"/>
      <c r="G60" s="115"/>
    </row>
    <row r="61" spans="1:18" ht="31.5" customHeight="1">
      <c r="A61" s="116" t="s">
        <v>6</v>
      </c>
      <c r="B61" s="120" t="s">
        <v>69</v>
      </c>
      <c r="C61" s="120"/>
      <c r="D61" s="120"/>
      <c r="E61" s="120" t="s">
        <v>70</v>
      </c>
      <c r="F61" s="120"/>
      <c r="G61" s="120"/>
      <c r="M61" s="110"/>
      <c r="N61" s="110"/>
      <c r="O61" s="110"/>
      <c r="P61" s="110"/>
      <c r="Q61" s="110"/>
      <c r="R61" s="110"/>
    </row>
    <row r="62" spans="1:7" ht="22.5">
      <c r="A62" s="117"/>
      <c r="B62" s="17" t="s">
        <v>0</v>
      </c>
      <c r="C62" s="17" t="s">
        <v>10</v>
      </c>
      <c r="D62" s="17" t="s">
        <v>11</v>
      </c>
      <c r="E62" s="17" t="s">
        <v>0</v>
      </c>
      <c r="F62" s="17" t="s">
        <v>10</v>
      </c>
      <c r="G62" s="17" t="s">
        <v>11</v>
      </c>
    </row>
    <row r="63" spans="1:7" ht="15">
      <c r="A63" s="7" t="s">
        <v>12</v>
      </c>
      <c r="B63" s="19" t="s">
        <v>13</v>
      </c>
      <c r="C63" s="19" t="s">
        <v>13</v>
      </c>
      <c r="D63" s="19" t="s">
        <v>13</v>
      </c>
      <c r="E63" s="19" t="s">
        <v>13</v>
      </c>
      <c r="F63" s="19" t="s">
        <v>13</v>
      </c>
      <c r="G63" s="19" t="s">
        <v>13</v>
      </c>
    </row>
    <row r="64" spans="1:17" ht="60.75" customHeight="1">
      <c r="A64" s="90" t="s">
        <v>66</v>
      </c>
      <c r="B64" s="80">
        <v>327.83</v>
      </c>
      <c r="C64" s="80">
        <v>658.32</v>
      </c>
      <c r="D64" s="98">
        <f>D65/B64</f>
        <v>0.003084690294642359</v>
      </c>
      <c r="E64" s="43">
        <v>845.71</v>
      </c>
      <c r="F64" s="43">
        <v>844.44</v>
      </c>
      <c r="G64" s="53">
        <f>E64/F64</f>
        <v>1.001503955283975</v>
      </c>
      <c r="L64" s="111"/>
      <c r="M64" s="111"/>
      <c r="N64" s="111"/>
      <c r="O64" s="111"/>
      <c r="P64" s="111"/>
      <c r="Q64" s="111"/>
    </row>
    <row r="65" spans="1:17" ht="57.75" customHeight="1">
      <c r="A65" s="90" t="s">
        <v>87</v>
      </c>
      <c r="B65" s="80">
        <v>6.29</v>
      </c>
      <c r="C65" s="80">
        <v>6.22</v>
      </c>
      <c r="D65" s="98">
        <f>B65/C65</f>
        <v>1.0112540192926045</v>
      </c>
      <c r="E65" s="71">
        <v>2.13</v>
      </c>
      <c r="F65" s="72">
        <v>2.13</v>
      </c>
      <c r="G65" s="73">
        <f>E65/F65</f>
        <v>1</v>
      </c>
      <c r="L65" s="33"/>
      <c r="M65" s="33"/>
      <c r="N65" s="33"/>
      <c r="O65" s="33"/>
      <c r="P65" s="33"/>
      <c r="Q65" s="33"/>
    </row>
    <row r="66" spans="1:11" ht="48" customHeight="1">
      <c r="A66" s="90" t="s">
        <v>67</v>
      </c>
      <c r="B66" s="75">
        <v>13</v>
      </c>
      <c r="C66" s="72">
        <v>5.6</v>
      </c>
      <c r="D66" s="61">
        <f>B66/C66</f>
        <v>2.3214285714285716</v>
      </c>
      <c r="E66" s="75"/>
      <c r="F66" s="72"/>
      <c r="G66" s="73"/>
      <c r="H66" s="76"/>
      <c r="I66" s="76"/>
      <c r="J66" s="77"/>
      <c r="K66" s="70"/>
    </row>
    <row r="67" spans="1:17" ht="25.5">
      <c r="A67" s="74" t="s">
        <v>57</v>
      </c>
      <c r="B67" s="80"/>
      <c r="C67" s="80"/>
      <c r="D67" s="81"/>
      <c r="E67" s="82"/>
      <c r="F67" s="82"/>
      <c r="G67" s="73"/>
      <c r="H67" s="76"/>
      <c r="I67" s="76"/>
      <c r="J67" s="76"/>
      <c r="K67" s="70"/>
      <c r="L67" s="33"/>
      <c r="M67" s="33"/>
      <c r="N67" s="33"/>
      <c r="O67" s="33"/>
      <c r="P67" s="33"/>
      <c r="Q67" s="33"/>
    </row>
    <row r="68" spans="1:10" ht="48" customHeight="1">
      <c r="A68" s="90" t="s">
        <v>68</v>
      </c>
      <c r="B68" s="75">
        <v>4.3</v>
      </c>
      <c r="C68" s="72">
        <v>4.3</v>
      </c>
      <c r="D68" s="61">
        <f>B68/C68</f>
        <v>1</v>
      </c>
      <c r="E68" s="75"/>
      <c r="F68" s="79"/>
      <c r="G68" s="73"/>
      <c r="H68" s="76"/>
      <c r="I68" s="76"/>
      <c r="J68" s="77"/>
    </row>
    <row r="69" spans="1:10" ht="62.25" customHeight="1">
      <c r="A69" s="90" t="s">
        <v>75</v>
      </c>
      <c r="B69" s="80">
        <v>270</v>
      </c>
      <c r="C69" s="80">
        <v>304.57</v>
      </c>
      <c r="D69" s="73">
        <f>B69/C69</f>
        <v>0.8864957152707096</v>
      </c>
      <c r="E69" s="71">
        <v>485.7</v>
      </c>
      <c r="F69" s="72">
        <v>485.32</v>
      </c>
      <c r="G69" s="73">
        <f>E69/F69</f>
        <v>1.0007829885436412</v>
      </c>
      <c r="I69" s="76"/>
      <c r="J69" s="77"/>
    </row>
    <row r="70" spans="1:10" ht="48" customHeight="1">
      <c r="A70" s="90" t="s">
        <v>74</v>
      </c>
      <c r="B70" s="75"/>
      <c r="C70" s="72"/>
      <c r="D70" s="73"/>
      <c r="E70" s="71">
        <v>700</v>
      </c>
      <c r="F70" s="72">
        <v>636.4</v>
      </c>
      <c r="G70" s="73">
        <f>E70/F70</f>
        <v>1.0999371464487744</v>
      </c>
      <c r="H70" s="76"/>
      <c r="I70" s="76"/>
      <c r="J70" s="77"/>
    </row>
    <row r="71" spans="1:10" ht="33" customHeight="1">
      <c r="A71" s="74" t="s">
        <v>57</v>
      </c>
      <c r="B71" s="75"/>
      <c r="C71" s="72"/>
      <c r="D71" s="73"/>
      <c r="E71" s="71"/>
      <c r="F71" s="72"/>
      <c r="G71" s="73"/>
      <c r="H71" s="76"/>
      <c r="I71" s="76"/>
      <c r="J71" s="77"/>
    </row>
    <row r="72" spans="1:17" ht="18.75" customHeight="1">
      <c r="A72" s="84" t="s">
        <v>43</v>
      </c>
      <c r="B72" s="78"/>
      <c r="C72" s="78"/>
      <c r="D72" s="81">
        <f>(D64+D65+D68+D69)/4</f>
        <v>0.7252086062144891</v>
      </c>
      <c r="E72" s="81"/>
      <c r="F72" s="81"/>
      <c r="G72" s="73">
        <f>(G64+G65+G69+G70)/4</f>
        <v>1.0255560225690976</v>
      </c>
      <c r="H72" s="76"/>
      <c r="I72" s="76"/>
      <c r="J72" s="76"/>
      <c r="K72" s="70"/>
      <c r="L72" s="33"/>
      <c r="M72" s="33"/>
      <c r="N72" s="33"/>
      <c r="O72" s="33"/>
      <c r="P72" s="33"/>
      <c r="Q72" s="33"/>
    </row>
    <row r="73" spans="1:7" ht="21.75" customHeight="1">
      <c r="A73" s="49" t="s">
        <v>44</v>
      </c>
      <c r="B73" s="54" t="s">
        <v>23</v>
      </c>
      <c r="C73" s="54" t="s">
        <v>23</v>
      </c>
      <c r="D73" s="55">
        <v>1</v>
      </c>
      <c r="E73" s="55"/>
      <c r="F73" s="55"/>
      <c r="G73" s="53">
        <v>1</v>
      </c>
    </row>
    <row r="74" spans="1:7" ht="15">
      <c r="A74" s="20"/>
      <c r="B74" s="20"/>
      <c r="C74" s="20"/>
      <c r="D74" s="48"/>
      <c r="E74" s="20"/>
      <c r="F74" s="45"/>
      <c r="G74" s="46"/>
    </row>
    <row r="75" spans="1:7" ht="15">
      <c r="A75" s="37" t="s">
        <v>36</v>
      </c>
      <c r="B75" s="20"/>
      <c r="C75" s="20"/>
      <c r="D75" s="20"/>
      <c r="E75" s="20"/>
      <c r="F75" s="1"/>
      <c r="G75" s="1"/>
    </row>
    <row r="76" spans="1:7" ht="16.5" customHeight="1">
      <c r="A76" s="121" t="s">
        <v>89</v>
      </c>
      <c r="B76" s="121"/>
      <c r="C76" s="62">
        <f>(G64+G65+G69+G70)/4*100</f>
        <v>102.55560225690976</v>
      </c>
      <c r="D76" s="47"/>
      <c r="E76" s="1"/>
      <c r="F76" s="1"/>
      <c r="G76" s="1"/>
    </row>
    <row r="77" spans="1:7" ht="15">
      <c r="A77" s="86" t="s">
        <v>38</v>
      </c>
      <c r="B77" s="87"/>
      <c r="C77" s="20"/>
      <c r="D77" s="20"/>
      <c r="E77" s="20"/>
      <c r="F77" s="1"/>
      <c r="G77" s="1"/>
    </row>
    <row r="78" spans="1:7" ht="15">
      <c r="A78" s="88" t="s">
        <v>85</v>
      </c>
      <c r="B78" s="89"/>
      <c r="C78" s="63"/>
      <c r="D78" s="95">
        <f>(D64+D65+D68+D69)/4*100</f>
        <v>72.52086062144892</v>
      </c>
      <c r="E78" s="1"/>
      <c r="F78" s="1"/>
      <c r="G78" s="1"/>
    </row>
    <row r="79" spans="1:7" ht="15">
      <c r="A79" s="37" t="s">
        <v>37</v>
      </c>
      <c r="B79" s="20"/>
      <c r="C79" s="20"/>
      <c r="D79" s="20"/>
      <c r="E79" s="1"/>
      <c r="F79" s="1"/>
      <c r="G79" s="1"/>
    </row>
    <row r="80" spans="1:7" ht="16.5">
      <c r="A80" s="5" t="s">
        <v>86</v>
      </c>
      <c r="B80" s="95">
        <f>G73*100</f>
        <v>100</v>
      </c>
      <c r="C80" s="23"/>
      <c r="D80" s="1"/>
      <c r="E80" s="1"/>
      <c r="F80" s="1"/>
      <c r="G80" s="1"/>
    </row>
    <row r="81" spans="1:7" ht="15">
      <c r="A81" s="37" t="s">
        <v>45</v>
      </c>
      <c r="B81" s="20"/>
      <c r="C81" s="20"/>
      <c r="D81" s="20"/>
      <c r="E81" s="1"/>
      <c r="F81" s="1"/>
      <c r="G81" s="1"/>
    </row>
    <row r="82" spans="1:7" ht="16.5">
      <c r="A82" s="5" t="s">
        <v>84</v>
      </c>
      <c r="B82" s="95">
        <f>D73*100</f>
        <v>100</v>
      </c>
      <c r="C82" s="23"/>
      <c r="D82" s="1"/>
      <c r="E82" s="1"/>
      <c r="F82" s="1"/>
      <c r="G82" s="1"/>
    </row>
    <row r="83" spans="1:7" ht="15">
      <c r="A83" s="37" t="s">
        <v>39</v>
      </c>
      <c r="B83" s="20"/>
      <c r="C83" s="20"/>
      <c r="D83" s="20"/>
      <c r="E83" s="20"/>
      <c r="F83" s="20"/>
      <c r="G83" s="1"/>
    </row>
    <row r="84" spans="1:7" ht="15" hidden="1">
      <c r="A84" s="5"/>
      <c r="B84" s="18"/>
      <c r="C84" s="1"/>
      <c r="D84" s="1"/>
      <c r="E84" s="1"/>
      <c r="F84" s="1"/>
      <c r="G84" s="1"/>
    </row>
    <row r="85" spans="1:7" ht="16.5">
      <c r="A85" s="5" t="s">
        <v>90</v>
      </c>
      <c r="B85" s="64">
        <f>C76/D78</f>
        <v>1.4141531330169805</v>
      </c>
      <c r="C85" s="1"/>
      <c r="D85" s="1"/>
      <c r="E85" s="1"/>
      <c r="F85" s="1"/>
      <c r="G85" s="1"/>
    </row>
    <row r="86" spans="1:7" ht="32.25" customHeight="1">
      <c r="A86" s="112" t="s">
        <v>91</v>
      </c>
      <c r="B86" s="112"/>
      <c r="C86" s="112"/>
      <c r="D86" s="112"/>
      <c r="E86" s="112"/>
      <c r="F86" s="112"/>
      <c r="G86" s="112"/>
    </row>
    <row r="87" spans="1:7" ht="15">
      <c r="A87" s="4" t="s">
        <v>14</v>
      </c>
      <c r="B87" s="1"/>
      <c r="C87" s="1"/>
      <c r="D87" s="1"/>
      <c r="E87" s="1"/>
      <c r="F87" s="1"/>
      <c r="G87" s="1"/>
    </row>
    <row r="88" spans="1:7" ht="30.75" customHeight="1">
      <c r="A88" s="113" t="s">
        <v>15</v>
      </c>
      <c r="B88" s="113"/>
      <c r="C88" s="113"/>
      <c r="D88" s="113"/>
      <c r="E88" s="113"/>
      <c r="F88" s="113"/>
      <c r="G88" s="113"/>
    </row>
    <row r="89" spans="1:7" ht="15">
      <c r="A89" s="5" t="s">
        <v>92</v>
      </c>
      <c r="B89" s="57">
        <f>C76+B80+25</f>
        <v>227.55560225690976</v>
      </c>
      <c r="C89" s="1"/>
      <c r="D89" s="1"/>
      <c r="E89" s="1"/>
      <c r="F89" s="1"/>
      <c r="G89" s="1"/>
    </row>
    <row r="90" spans="1:7" ht="31.5" customHeight="1">
      <c r="A90" s="114" t="s">
        <v>97</v>
      </c>
      <c r="B90" s="114"/>
      <c r="C90" s="114"/>
      <c r="D90" s="114"/>
      <c r="E90" s="114"/>
      <c r="F90" s="114"/>
      <c r="G90" s="114"/>
    </row>
    <row r="91" spans="1:7" ht="15.75">
      <c r="A91" s="115"/>
      <c r="B91" s="115"/>
      <c r="C91" s="115"/>
      <c r="D91" s="115"/>
      <c r="E91" s="115"/>
      <c r="F91" s="115"/>
      <c r="G91" s="115"/>
    </row>
    <row r="93" spans="1:3" ht="22.5" customHeight="1">
      <c r="A93" s="9" t="s">
        <v>54</v>
      </c>
      <c r="C93" s="9" t="s">
        <v>78</v>
      </c>
    </row>
  </sheetData>
  <sheetProtection/>
  <mergeCells count="25">
    <mergeCell ref="A91:G91"/>
    <mergeCell ref="A2:G2"/>
    <mergeCell ref="B4:G4"/>
    <mergeCell ref="A7:A8"/>
    <mergeCell ref="B7:D7"/>
    <mergeCell ref="E7:G7"/>
    <mergeCell ref="A90:G90"/>
    <mergeCell ref="A54:G54"/>
    <mergeCell ref="A46:C46"/>
    <mergeCell ref="B5:G5"/>
    <mergeCell ref="A88:G88"/>
    <mergeCell ref="A61:A62"/>
    <mergeCell ref="A6:G6"/>
    <mergeCell ref="A44:C44"/>
    <mergeCell ref="B61:D61"/>
    <mergeCell ref="E61:G61"/>
    <mergeCell ref="A76:B76"/>
    <mergeCell ref="M61:R61"/>
    <mergeCell ref="L64:Q64"/>
    <mergeCell ref="A86:G86"/>
    <mergeCell ref="M7:R7"/>
    <mergeCell ref="A56:G56"/>
    <mergeCell ref="A58:G58"/>
    <mergeCell ref="A60:G60"/>
    <mergeCell ref="L11:Q11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63" r:id="rId1"/>
  <rowBreaks count="1" manualBreakCount="1"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0">
      <selection activeCell="D24" sqref="D24:F24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34</v>
      </c>
    </row>
    <row r="2" spans="2:6" ht="15.75">
      <c r="B2" s="131" t="s">
        <v>17</v>
      </c>
      <c r="C2" s="131"/>
      <c r="D2" s="131"/>
      <c r="E2" s="131"/>
      <c r="F2" s="131"/>
    </row>
    <row r="3" spans="2:6" ht="15.75">
      <c r="B3" s="131" t="s">
        <v>77</v>
      </c>
      <c r="C3" s="131"/>
      <c r="D3" s="131"/>
      <c r="E3" s="131"/>
      <c r="F3" s="131"/>
    </row>
    <row r="4" ht="15.75">
      <c r="B4" s="14"/>
    </row>
    <row r="5" spans="1:8" ht="38.25" customHeight="1">
      <c r="A5" s="8" t="s">
        <v>33</v>
      </c>
      <c r="B5" s="50" t="s">
        <v>50</v>
      </c>
      <c r="C5" s="135" t="s">
        <v>48</v>
      </c>
      <c r="D5" s="136"/>
      <c r="E5" s="136"/>
      <c r="F5" s="136"/>
      <c r="G5" s="24"/>
      <c r="H5" s="24"/>
    </row>
    <row r="6" spans="1:11" s="24" customFormat="1" ht="15.75">
      <c r="A6" s="29"/>
      <c r="B6" s="25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6"/>
      <c r="G7" s="24"/>
      <c r="H7" s="24"/>
    </row>
    <row r="8" spans="1:8" ht="15.75">
      <c r="A8" s="8"/>
      <c r="C8" s="26"/>
      <c r="G8" s="24"/>
      <c r="H8" s="24"/>
    </row>
    <row r="9" spans="1:8" ht="31.5" customHeight="1">
      <c r="A9" s="8" t="s">
        <v>3</v>
      </c>
      <c r="B9" s="28" t="s">
        <v>51</v>
      </c>
      <c r="C9" s="135" t="s">
        <v>48</v>
      </c>
      <c r="D9" s="136"/>
      <c r="E9" s="136"/>
      <c r="F9" s="136"/>
      <c r="G9" s="24"/>
      <c r="H9" s="24"/>
    </row>
    <row r="10" spans="1:8" ht="15.75">
      <c r="A10" s="8"/>
      <c r="B10" s="25" t="s">
        <v>1</v>
      </c>
      <c r="C10" s="9" t="s">
        <v>47</v>
      </c>
      <c r="G10" s="24"/>
      <c r="H10" s="24"/>
    </row>
    <row r="11" spans="1:8" ht="15.75">
      <c r="A11" s="8"/>
      <c r="C11" s="26"/>
      <c r="G11" s="24"/>
      <c r="H11" s="24"/>
    </row>
    <row r="12" spans="1:8" ht="15.75">
      <c r="A12" s="8"/>
      <c r="C12" s="26"/>
      <c r="E12" s="24"/>
      <c r="G12" s="24"/>
      <c r="H12" s="24"/>
    </row>
    <row r="13" spans="1:11" ht="30" customHeight="1">
      <c r="A13" s="8" t="s">
        <v>4</v>
      </c>
      <c r="B13" s="51" t="s">
        <v>52</v>
      </c>
      <c r="C13" s="137" t="s">
        <v>46</v>
      </c>
      <c r="D13" s="138"/>
      <c r="E13" s="138"/>
      <c r="F13" s="138"/>
      <c r="G13" s="24"/>
      <c r="H13" s="24"/>
      <c r="I13" s="13"/>
      <c r="J13" s="13"/>
      <c r="K13" s="13"/>
    </row>
    <row r="14" spans="2:8" ht="12.75">
      <c r="B14" s="25" t="s">
        <v>1</v>
      </c>
      <c r="C14" s="9" t="s">
        <v>8</v>
      </c>
      <c r="G14" s="24"/>
      <c r="H14" s="24"/>
    </row>
    <row r="15" spans="7:8" ht="12.75">
      <c r="G15" s="24"/>
      <c r="H15" s="24"/>
    </row>
    <row r="16" spans="2:8" ht="15.75">
      <c r="B16" s="8" t="s">
        <v>18</v>
      </c>
      <c r="G16" s="24"/>
      <c r="H16" s="24"/>
    </row>
    <row r="17" spans="2:8" ht="15.75">
      <c r="B17" s="8"/>
      <c r="G17" s="24"/>
      <c r="H17" s="24"/>
    </row>
    <row r="18" spans="2:6" ht="25.5" customHeight="1">
      <c r="B18" s="132" t="s">
        <v>5</v>
      </c>
      <c r="C18" s="133" t="s">
        <v>30</v>
      </c>
      <c r="D18" s="132" t="s">
        <v>19</v>
      </c>
      <c r="E18" s="132"/>
      <c r="F18" s="132"/>
    </row>
    <row r="19" spans="2:6" ht="25.5">
      <c r="B19" s="132"/>
      <c r="C19" s="134"/>
      <c r="D19" s="3" t="s">
        <v>20</v>
      </c>
      <c r="E19" s="3" t="s">
        <v>21</v>
      </c>
      <c r="F19" s="3" t="s">
        <v>22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15.75">
      <c r="B21" s="10"/>
      <c r="C21" s="10"/>
      <c r="D21" s="2" t="s">
        <v>7</v>
      </c>
      <c r="E21" s="2" t="s">
        <v>7</v>
      </c>
      <c r="F21" s="2" t="s">
        <v>7</v>
      </c>
    </row>
    <row r="22" spans="2:6" ht="53.25" customHeight="1">
      <c r="B22" s="65">
        <v>1</v>
      </c>
      <c r="C22" s="30" t="s">
        <v>53</v>
      </c>
      <c r="D22" s="108">
        <v>225</v>
      </c>
      <c r="E22" s="97"/>
      <c r="F22" s="59"/>
    </row>
    <row r="23" spans="2:6" s="26" customFormat="1" ht="40.5" customHeight="1">
      <c r="B23" s="65">
        <v>2</v>
      </c>
      <c r="C23" s="65" t="s">
        <v>95</v>
      </c>
      <c r="D23" s="109">
        <v>227.56</v>
      </c>
      <c r="E23" s="22"/>
      <c r="F23" s="67"/>
    </row>
    <row r="24" spans="2:6" ht="29.25" customHeight="1">
      <c r="B24" s="10"/>
      <c r="C24" s="69" t="s">
        <v>24</v>
      </c>
      <c r="D24" s="139">
        <v>226.28</v>
      </c>
      <c r="E24" s="140"/>
      <c r="F24" s="141"/>
    </row>
    <row r="25" s="27" customFormat="1" ht="13.5" customHeight="1">
      <c r="B25" s="12" t="s">
        <v>32</v>
      </c>
    </row>
    <row r="26" ht="15.75">
      <c r="B26" s="8"/>
    </row>
    <row r="27" ht="15.75">
      <c r="B27" s="8" t="s">
        <v>25</v>
      </c>
    </row>
    <row r="28" ht="15.75" hidden="1">
      <c r="B28" s="8"/>
    </row>
    <row r="29" spans="2:6" ht="49.5" customHeight="1">
      <c r="B29" s="11" t="s">
        <v>5</v>
      </c>
      <c r="C29" s="11" t="s">
        <v>29</v>
      </c>
      <c r="D29" s="126" t="s">
        <v>26</v>
      </c>
      <c r="E29" s="126"/>
      <c r="F29" s="126"/>
    </row>
    <row r="30" spans="2:6" ht="15.75">
      <c r="B30" s="85">
        <v>1</v>
      </c>
      <c r="C30" s="85">
        <v>2</v>
      </c>
      <c r="D30" s="127">
        <v>3</v>
      </c>
      <c r="E30" s="127"/>
      <c r="F30" s="127"/>
    </row>
    <row r="31" spans="2:6" ht="84.75" customHeight="1">
      <c r="B31" s="91">
        <v>2</v>
      </c>
      <c r="C31" s="92"/>
      <c r="D31" s="129"/>
      <c r="E31" s="129"/>
      <c r="F31" s="129"/>
    </row>
    <row r="32" spans="2:6" ht="15.75">
      <c r="B32" s="10"/>
      <c r="C32" s="10"/>
      <c r="D32" s="130"/>
      <c r="E32" s="130"/>
      <c r="F32" s="130"/>
    </row>
    <row r="33" spans="2:3" ht="12.75">
      <c r="B33" s="12" t="s">
        <v>31</v>
      </c>
      <c r="C33" s="27"/>
    </row>
    <row r="36" spans="2:6" ht="35.25" customHeight="1">
      <c r="B36" s="128" t="s">
        <v>55</v>
      </c>
      <c r="C36" s="128"/>
      <c r="D36" s="115" t="s">
        <v>56</v>
      </c>
      <c r="E36" s="115"/>
      <c r="F36" s="115"/>
    </row>
    <row r="37" spans="2:6" ht="15">
      <c r="B37" s="1"/>
      <c r="C37" s="1"/>
      <c r="D37" s="1" t="s">
        <v>27</v>
      </c>
      <c r="E37" s="21" t="s">
        <v>28</v>
      </c>
      <c r="F37" s="6"/>
    </row>
  </sheetData>
  <sheetProtection/>
  <mergeCells count="15">
    <mergeCell ref="D24:F24"/>
    <mergeCell ref="B2:F2"/>
    <mergeCell ref="B3:F3"/>
    <mergeCell ref="B18:B19"/>
    <mergeCell ref="D18:F18"/>
    <mergeCell ref="C18:C19"/>
    <mergeCell ref="C5:F5"/>
    <mergeCell ref="C9:F9"/>
    <mergeCell ref="C13:F13"/>
    <mergeCell ref="D29:F29"/>
    <mergeCell ref="D30:F30"/>
    <mergeCell ref="B36:C36"/>
    <mergeCell ref="D36:F36"/>
    <mergeCell ref="D31:F31"/>
    <mergeCell ref="D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2024-02-22T09:10:58Z</cp:lastPrinted>
  <dcterms:created xsi:type="dcterms:W3CDTF">1996-10-08T23:32:33Z</dcterms:created>
  <dcterms:modified xsi:type="dcterms:W3CDTF">2024-02-22T11:12:02Z</dcterms:modified>
  <cp:category/>
  <cp:version/>
  <cp:contentType/>
  <cp:contentStatus/>
</cp:coreProperties>
</file>