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6030" sheetId="1" r:id="rId1"/>
    <sheet name="Результати" sheetId="2" r:id="rId2"/>
  </sheets>
  <definedNames>
    <definedName name="_xlnm.Print_Area" localSheetId="0">'6030'!$A$1:$I$223</definedName>
  </definedNames>
  <calcPr fullCalcOnLoad="1"/>
</workbook>
</file>

<file path=xl/comments1.xml><?xml version="1.0" encoding="utf-8"?>
<comments xmlns="http://schemas.openxmlformats.org/spreadsheetml/2006/main">
  <authors>
    <author>Павел</author>
  </authors>
  <commentList>
    <comment ref="A65" authorId="0">
      <text>
        <r>
          <rPr>
            <b/>
            <sz val="9"/>
            <rFont val="Tahoma"/>
            <family val="2"/>
          </rPr>
          <t>Павел: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<sst xmlns="http://schemas.openxmlformats.org/spreadsheetml/2006/main" count="291" uniqueCount="144">
  <si>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</si>
  <si>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</si>
  <si>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</si>
  <si>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</si>
  <si>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</si>
  <si>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</si>
  <si>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</si>
  <si>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</si>
  <si>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</si>
  <si>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</si>
  <si>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</si>
  <si>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</si>
  <si>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</si>
  <si>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</si>
  <si>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</si>
  <si>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</si>
  <si>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</si>
  <si>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</si>
  <si>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</si>
  <si>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</si>
  <si>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</si>
  <si>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</si>
  <si>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</si>
  <si>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</si>
  <si>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</si>
  <si>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</si>
  <si>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</si>
  <si>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</si>
  <si>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</si>
  <si>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</si>
  <si>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</si>
  <si>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</si>
  <si>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</si>
  <si>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</si>
  <si>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</si>
  <si>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</si>
  <si>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</si>
  <si>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</si>
  <si>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</si>
  <si>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 xml:space="preserve">середня вартість 1 тонни  пісчано-соляної суміші </t>
  </si>
  <si>
    <t>середня вартість 1 км нанесення дорожньої розмітки вулиці</t>
  </si>
  <si>
    <t>середня вартість перевезення 1 тонни мучки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</si>
  <si>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</si>
  <si>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</si>
  <si>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</si>
  <si>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>Організація благоустрою населених пунктів</t>
  </si>
  <si>
    <t xml:space="preserve">середня вартість технічного обслуговування 1 м/пог.мереж вуличного освітлення </t>
  </si>
  <si>
    <t xml:space="preserve">вартість 1 кВт/год електроенергії для вуличного освітлення </t>
  </si>
  <si>
    <t>Утримання об"єктів дорожнього господарства на належному рівні</t>
  </si>
  <si>
    <t>середнє</t>
  </si>
  <si>
    <t>(найменування відповідального   виконавця)</t>
  </si>
  <si>
    <t>1200000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</si>
  <si>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</si>
  <si>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 xml:space="preserve">                  Аналіз ефективності виконання бюджетних програм                                                                                                     по Управлінню містобудування,архітектури,житлово-комунального господарства, благоустрою та цивільного захисту Дунаєвецької міської ради</t>
  </si>
  <si>
    <t>1200000/ 1210000</t>
  </si>
  <si>
    <t>1216030</t>
  </si>
  <si>
    <t>Забезпечення облаштування та утримання благоустрою Дунаєвецької територіальної громади</t>
  </si>
  <si>
    <t>1.Забезпечення облаштування та утримання благоустрою Дунаєвецької територіальної громади</t>
  </si>
  <si>
    <t>Звітний період (2022 рік)</t>
  </si>
  <si>
    <t>Т.в.о.начальника управління, начальник відділу</t>
  </si>
  <si>
    <t>Юрій ВІТРОВЧАК</t>
  </si>
  <si>
    <t>середні витрати на поточний ремонт технічне обслуговування та 1 пог/м мережі  вуличного освітлення (грн.)</t>
  </si>
  <si>
    <t>середні витрати на збирання та вивіз 1 м/куб ТВП (грн.)</t>
  </si>
  <si>
    <t>середня вартість охорони 1 об"єкта (ставок, парк)( тис.грн.)</t>
  </si>
  <si>
    <t>середня вартість встановлення однієї цимбрини ( тис.грн.)</t>
  </si>
  <si>
    <t>витрати на придбання однієї одиниці обладнання ( тис.грн.)</t>
  </si>
  <si>
    <t>середня вартість ремонту одного нежитлового приміщення ( тис.грн.)</t>
  </si>
  <si>
    <t>витрати на поточний ремонт прилеглої території до буд.61 вул.Шевченка м.Дунаївці      ( тис.грн.)</t>
  </si>
  <si>
    <t>вартість будівельних матеріалів, для проведення поточного ремонту господарським способом ( тис.грн.)</t>
  </si>
  <si>
    <t>витрати на утримання 1 двірника та прибиральника територій ( тис.грн.)</t>
  </si>
  <si>
    <t>середня вартість однієї тонни грунту (з перевезенням) для облаштування  квітників в межах м.Дунаївці (грн.)</t>
  </si>
  <si>
    <t>середня вартість ремонту 1 пам'ятника ( тис.грн.)</t>
  </si>
  <si>
    <t>вартість 1 тонни піску з перевезенням (грн.)</t>
  </si>
  <si>
    <t>вартість 1 тонни солі з перевезенням ( тис.грн.)</t>
  </si>
  <si>
    <t>витрати на проведення поточного ремонту тротуару по вул.Шевченка від буд 61 до буд.65 по м.Дунаївці, ( тис.грн.)</t>
  </si>
  <si>
    <t>середня вартість ремонту одного сміттєвого баку ( тис.грн.)</t>
  </si>
  <si>
    <t>середні витрати на обслуговування 1 громадської вбиральні ( тис.грн.)</t>
  </si>
  <si>
    <t>середні витрати на зимове утримання 1 км тротуару (прибирання снігу)( тис.грн.)</t>
  </si>
  <si>
    <t>середні витрати на ремонт мостів, оголовків та приямків по 1 населеного пункту ( грн.)</t>
  </si>
  <si>
    <t>середня вартість поточного ремонту одного міжбудинкового проїзду ( тис.грн.)</t>
  </si>
  <si>
    <t>середні витрати на ліквідацію нелегальних сміттєзвалищ по 1 населеному пункту (грн.)</t>
  </si>
  <si>
    <t>середня витрати на оплату по договорах ЦПХ  по 1 старостинському окрузі ( тис.грн.)</t>
  </si>
  <si>
    <t>Звітний період (2023 рік)</t>
  </si>
  <si>
    <r>
      <t xml:space="preserve">Завдання </t>
    </r>
    <r>
      <rPr>
        <sz val="12"/>
        <rFont val="Times New Roman"/>
        <family val="1"/>
      </rPr>
      <t>2.Утримання об"єктів дорожнього господарства на належному рівні</t>
    </r>
  </si>
  <si>
    <t>Підвищення рівня пожежної безпеки в громаді, ефективне забезпечення протипожежного захисту та ліквідації надзвичайної ситуації по  населених пунктах та об"єктам незалежно від форм власності</t>
  </si>
  <si>
    <t>Забезпечення та утримання на належному рівні зеленої зони населених пунктів</t>
  </si>
  <si>
    <t>Стабілізація роботи комунального підприємства шляхом здійснення розрахунків за зобов"язаннями зі сплати податків</t>
  </si>
  <si>
    <t>Попередній період (2022 рік)</t>
  </si>
  <si>
    <t>Попередній період (2022рік)</t>
  </si>
  <si>
    <t>витрати на утримання 1 пожежного автомобіля</t>
  </si>
  <si>
    <t>середня вартість догляду за 1 кв/м газонів та зелених зон ( послуги з  підсівання газонів окремими ділянками, підживлення газонів і поливання, прополювання, косіння трави)</t>
  </si>
  <si>
    <t>середні витрати на догляд за квітниками по одній вулиці</t>
  </si>
  <si>
    <t>середні витрати на реалізацію одного заходу по Програмі щодо стабілізації фінансово-господарського стану КП ДМР "Благоустрій Дунаєвеччини" у 2023 році</t>
  </si>
  <si>
    <t>середні витрати на ліквідацію 1 тонни сміття</t>
  </si>
  <si>
    <t>середні витрати на утримання одного  кладовища</t>
  </si>
  <si>
    <t>При порівнянні отриманого значення зі шкалою оцінки ефективності бюджетних програм можемо зробити висновок, що дане завдання має високу ефективність.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</si>
  <si>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=100,00/100,00</t>
    </r>
  </si>
  <si>
    <t>РРозрахунок кількості набраних балів за параметром порівняння результативності даного завдання із показниками попередніх періодів. Оскільки Іі=1, що відповідає критерію оцінки Іі&gt;1, то за цим параметром для даного завдання нараховується 25 балів.</t>
  </si>
  <si>
    <t>середні витрати на виготовлення та встановлення  банерів та поліграфічної продукції</t>
  </si>
  <si>
    <t xml:space="preserve">середня вартість послуги по  облаштуванню  навісу на зупинці  громадського транспорту по одному населеному пунктузгідно методичних рекомендацій участі у розрахунку не бере </t>
  </si>
  <si>
    <t>де 2022</t>
  </si>
  <si>
    <r>
      <t>Розрахунок кількості набраних балів за параметром порівняння результативності бюджетного завдання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=1,00, що відповідає критерію оцінки 1,00=1,00, то за цим параметром для даного завдання нараховується 25 балів.</t>
    </r>
  </si>
  <si>
    <t>Е= 100,00+100,00+25 =</t>
  </si>
  <si>
    <t xml:space="preserve">середні витрати на санітарну очистку кущів по одній вулиці   </t>
  </si>
  <si>
    <t>середні видатки на вирізання (вирубування) 1 дерева по м.Дунаївці та населених пунктах громади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</si>
  <si>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( 1,0000+1,0000)/2*100,00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</si>
  <si>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1,0000*100,00=</t>
    </r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</si>
  <si>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 ( тис.грн.)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</si>
  <si>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1,0000*100,00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</si>
  <si>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1,0000*100,00=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</si>
  <si>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1,0000*100,00 =</t>
    </r>
  </si>
  <si>
    <t xml:space="preserve"> вартість  одніїє послуги по ремонту  внутрішньоквартального проїзду по м.Дунаївці ( тис.грн.0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</si>
  <si>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=100,00/101,46</t>
    </r>
  </si>
  <si>
    <r>
      <t>Розрахунок кількості набраних балів за параметром порівняння результативності даного завдання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=99, що відповідає критерію оцінки Іі0,99&gt;0,85, то за цим параметром для даного завдання нараховується 15 балів.</t>
    </r>
  </si>
  <si>
    <t>середні витрати на проведення поточного ремонту штучних споруд по одному старостинському окрузі</t>
  </si>
  <si>
    <r>
      <t>Завдання</t>
    </r>
    <r>
      <rPr>
        <sz val="11"/>
        <rFont val="Times New Roman"/>
        <family val="1"/>
      </rPr>
      <t xml:space="preserve"> 3 Підвищення рівня пожежної безпеки в громаді, ефективне забезпечення протипожежного захисту та ліквідації надзвичайної ситуації по  населених пунктах та об"єктам незалежно від форм власності</t>
    </r>
  </si>
  <si>
    <r>
      <t>Завдання   4,</t>
    </r>
    <r>
      <rPr>
        <sz val="11"/>
        <rFont val="Times New Roman"/>
        <family val="1"/>
      </rPr>
      <t>Забезпечення та утримання на належному рівні зеленої зони населених пунктів</t>
    </r>
  </si>
  <si>
    <r>
      <rPr>
        <sz val="10"/>
        <rFont val="Times New Roman"/>
        <family val="1"/>
      </rPr>
      <t>Завдання</t>
    </r>
    <r>
      <rPr>
        <b/>
        <sz val="10"/>
        <rFont val="Times New Roman"/>
        <family val="1"/>
      </rPr>
      <t xml:space="preserve"> 5. Стабілізація роботи комунального підприємства шляхом здійснення розрахунків за зобов"язаннями зі сплати податків</t>
    </r>
  </si>
  <si>
    <t>вартість 1 кВт/год електроенергії (грн.)</t>
  </si>
  <si>
    <t>) розрахунок середнього індексу виконання показників ефективності попереднього періоду:</t>
  </si>
  <si>
    <t>І(еф)=(1,805+1,2461+1,000+1,000+1,000+0,9876+1,0268+1,0019+1,0479+1,2923+0,9482+1,0112+1,000+1,2135+1,0005+1,0000)/18*100,00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</si>
  <si>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1,0000*100,00=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</si>
  <si>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=93,33/94,37</t>
    </r>
  </si>
  <si>
    <t>Розрахунок кількості набраних балів за параметром порівняння результативності бюджетних програми із показниками попередніх періодів. Оскільки Іі,=0,99, що відповідає критерію оцінки 0,99&gt;0,85, то за цим параметром для даного завдання нараховується 15 балів.</t>
  </si>
  <si>
    <t>Е= 93,33+100,00+15=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</si>
  <si>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.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</si>
  <si>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(1,0000*100,00)/100,00</t>
    </r>
  </si>
  <si>
    <t>середня вартість послуги виготовлення та встановлення флагштока</t>
  </si>
  <si>
    <t>середні витрати на виготовлення та проведення  експертизи ПКД на капітальний ремонт тротуару</t>
  </si>
  <si>
    <t xml:space="preserve"> згідно методичних рекомендацій  не береться до уваги </t>
  </si>
  <si>
    <t xml:space="preserve">згідно методичних рекомендацій  не береться до уваги 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</si>
  <si>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(1,0012+1,0280)/2*100,00=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</si>
  <si>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=( 1,1772+1,0074)/2*100,00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</si>
  <si>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0,8445)/2*100,00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</si>
  <si>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109,23/43,23 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</si>
  <si>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=2,59, що відповідає критерію оцінки  2,59&gt;1 то за цим параметром для даного завдання нараховується 25 балів.</t>
    </r>
  </si>
  <si>
    <t>Начальник відділу бухгалтерського обліку</t>
  </si>
  <si>
    <t>Людмила ПАХОМОВА</t>
  </si>
  <si>
    <t>середні витрати на проведення  ремонту тротуару по одній  вулиці м.Дунаївц                                       ( тис.грн.)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</si>
  <si>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=(0,6774+1,0061+1,000+1,1605+1,0007+1,2169+1,0003+1,0000+1,0227+1,000+0,9756+1,0002+1,0052)/14*100,00</t>
    </r>
  </si>
  <si>
    <t>за 2023 рік</t>
  </si>
  <si>
    <t>Е= 109,23+100,00+25=</t>
  </si>
  <si>
    <t>При порівнянні отриманого значення зі шкалою оцінки ефективності бюджетних програм можемо зробити висновок, що дане завдання має високу  ефективність .</t>
  </si>
  <si>
    <t>Е= 100,00+100,00+15 =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</si>
</sst>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  <numFmt numFmtId="222" formatCode="[$-FC19]d\ mmmm\ yyyy\ &quot;г.&quot;"/>
    <numFmt numFmtId="223" formatCode="#,##0.000"/>
    <numFmt numFmtId="224" formatCode="0.0000;[Red]0.0000"/>
    <numFmt numFmtId="225" formatCode="0.00;[Red]0.00"/>
  </numFmts>
  <fonts count="61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2" fontId="6" fillId="0" borderId="10" xfId="53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218" fontId="1" fillId="0" borderId="0" xfId="0" applyNumberFormat="1" applyFont="1" applyBorder="1" applyAlignment="1">
      <alignment horizontal="center" wrapText="1"/>
    </xf>
    <xf numFmtId="218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8" fontId="1" fillId="0" borderId="10" xfId="0" applyNumberFormat="1" applyFont="1" applyBorder="1" applyAlignment="1">
      <alignment horizontal="center" vertical="center"/>
    </xf>
    <xf numFmtId="0" fontId="6" fillId="0" borderId="10" xfId="53" applyFont="1" applyBorder="1" applyAlignment="1">
      <alignment horizontal="center" vertical="center" wrapText="1"/>
      <protection/>
    </xf>
    <xf numFmtId="49" fontId="5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left" wrapText="1"/>
      <protection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center" vertical="top" wrapText="1"/>
    </xf>
    <xf numFmtId="218" fontId="1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218" fontId="1" fillId="33" borderId="11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218" fontId="1" fillId="33" borderId="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 horizontal="left"/>
    </xf>
    <xf numFmtId="0" fontId="0" fillId="33" borderId="12" xfId="0" applyFill="1" applyBorder="1" applyAlignment="1">
      <alignment/>
    </xf>
    <xf numFmtId="213" fontId="0" fillId="33" borderId="12" xfId="0" applyNumberFormat="1" applyFill="1" applyBorder="1" applyAlignment="1">
      <alignment/>
    </xf>
    <xf numFmtId="0" fontId="1" fillId="33" borderId="0" xfId="0" applyFont="1" applyFill="1" applyAlignment="1">
      <alignment horizontal="left"/>
    </xf>
    <xf numFmtId="213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18" fontId="1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2" fontId="0" fillId="33" borderId="12" xfId="0" applyNumberFormat="1" applyFill="1" applyBorder="1" applyAlignment="1">
      <alignment wrapText="1"/>
    </xf>
    <xf numFmtId="213" fontId="0" fillId="33" borderId="0" xfId="0" applyNumberFormat="1" applyFill="1" applyAlignment="1">
      <alignment wrapText="1"/>
    </xf>
    <xf numFmtId="2" fontId="1" fillId="0" borderId="0" xfId="0" applyNumberFormat="1" applyFont="1" applyAlignment="1">
      <alignment horizontal="left"/>
    </xf>
    <xf numFmtId="2" fontId="1" fillId="33" borderId="0" xfId="0" applyNumberFormat="1" applyFont="1" applyFill="1" applyAlignment="1">
      <alignment horizontal="left"/>
    </xf>
    <xf numFmtId="0" fontId="6" fillId="34" borderId="10" xfId="53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218" fontId="11" fillId="34" borderId="10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218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0" xfId="53" applyFont="1" applyFill="1" applyBorder="1" applyAlignment="1">
      <alignment horizontal="center" wrapText="1"/>
      <protection/>
    </xf>
    <xf numFmtId="2" fontId="11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6" fillId="34" borderId="13" xfId="0" applyFont="1" applyFill="1" applyBorder="1" applyAlignment="1">
      <alignment vertical="center" wrapText="1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0" fontId="6" fillId="34" borderId="0" xfId="53" applyFont="1" applyFill="1" applyBorder="1" applyAlignment="1">
      <alignment horizontal="center" wrapText="1"/>
      <protection/>
    </xf>
    <xf numFmtId="0" fontId="6" fillId="34" borderId="0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vertical="top" wrapText="1"/>
    </xf>
    <xf numFmtId="213" fontId="6" fillId="34" borderId="10" xfId="53" applyNumberFormat="1" applyFont="1" applyFill="1" applyBorder="1" applyAlignment="1">
      <alignment horizontal="center" vertical="center" wrapText="1"/>
      <protection/>
    </xf>
    <xf numFmtId="213" fontId="11" fillId="34" borderId="10" xfId="0" applyNumberFormat="1" applyFont="1" applyFill="1" applyBorder="1" applyAlignment="1">
      <alignment horizontal="center" vertical="center" wrapText="1"/>
    </xf>
    <xf numFmtId="0" fontId="6" fillId="34" borderId="14" xfId="53" applyFont="1" applyFill="1" applyBorder="1" applyAlignment="1">
      <alignment horizontal="center" wrapText="1"/>
      <protection/>
    </xf>
    <xf numFmtId="221" fontId="6" fillId="34" borderId="10" xfId="53" applyNumberFormat="1" applyFont="1" applyFill="1" applyBorder="1" applyAlignment="1">
      <alignment horizontal="center" vertical="center" wrapText="1"/>
      <protection/>
    </xf>
    <xf numFmtId="221" fontId="11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2" fontId="6" fillId="34" borderId="10" xfId="0" applyNumberFormat="1" applyFont="1" applyFill="1" applyBorder="1" applyAlignment="1">
      <alignment horizontal="center" vertical="center" wrapText="1"/>
    </xf>
    <xf numFmtId="218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6" fillId="34" borderId="10" xfId="53" applyNumberFormat="1" applyFont="1" applyFill="1" applyBorder="1" applyAlignment="1">
      <alignment horizontal="center" vertical="center" wrapText="1"/>
      <protection/>
    </xf>
    <xf numFmtId="0" fontId="11" fillId="34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18" fontId="13" fillId="34" borderId="10" xfId="0" applyNumberFormat="1" applyFont="1" applyFill="1" applyBorder="1" applyAlignment="1">
      <alignment horizontal="center" vertical="center" wrapText="1"/>
    </xf>
    <xf numFmtId="2" fontId="13" fillId="34" borderId="10" xfId="53" applyNumberFormat="1" applyFont="1" applyFill="1" applyBorder="1" applyAlignment="1">
      <alignment horizontal="center" vertical="center" wrapText="1"/>
      <protection/>
    </xf>
    <xf numFmtId="2" fontId="14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wrapText="1"/>
    </xf>
    <xf numFmtId="0" fontId="0" fillId="34" borderId="12" xfId="0" applyFill="1" applyBorder="1" applyAlignment="1">
      <alignment wrapText="1"/>
    </xf>
    <xf numFmtId="0" fontId="1" fillId="34" borderId="0" xfId="0" applyFont="1" applyFill="1" applyAlignment="1">
      <alignment/>
    </xf>
    <xf numFmtId="0" fontId="6" fillId="34" borderId="10" xfId="53" applyFont="1" applyFill="1" applyBorder="1" applyAlignment="1">
      <alignment horizontal="left" wrapText="1"/>
      <protection/>
    </xf>
    <xf numFmtId="0" fontId="6" fillId="34" borderId="10" xfId="53" applyFont="1" applyFill="1" applyBorder="1" applyAlignment="1">
      <alignment horizontal="left" vertical="center" wrapText="1"/>
      <protection/>
    </xf>
    <xf numFmtId="0" fontId="6" fillId="34" borderId="0" xfId="0" applyFont="1" applyFill="1" applyBorder="1" applyAlignment="1">
      <alignment horizontal="left" wrapText="1"/>
    </xf>
    <xf numFmtId="0" fontId="15" fillId="0" borderId="0" xfId="0" applyFont="1" applyAlignment="1">
      <alignment/>
    </xf>
    <xf numFmtId="225" fontId="1" fillId="33" borderId="0" xfId="0" applyNumberFormat="1" applyFont="1" applyFill="1" applyAlignment="1">
      <alignment horizontal="left"/>
    </xf>
    <xf numFmtId="225" fontId="1" fillId="33" borderId="0" xfId="0" applyNumberFormat="1" applyFont="1" applyFill="1" applyAlignment="1">
      <alignment horizontal="center"/>
    </xf>
    <xf numFmtId="22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33" borderId="12" xfId="0" applyNumberFormat="1" applyFill="1" applyBorder="1" applyAlignment="1">
      <alignment horizontal="left"/>
    </xf>
    <xf numFmtId="0" fontId="58" fillId="34" borderId="10" xfId="0" applyFont="1" applyFill="1" applyBorder="1" applyAlignment="1">
      <alignment horizontal="center" vertical="center" wrapText="1"/>
    </xf>
    <xf numFmtId="218" fontId="58" fillId="34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0" fillId="34" borderId="12" xfId="0" applyNumberFormat="1" applyFill="1" applyBorder="1" applyAlignment="1">
      <alignment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wrapText="1"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 horizontal="left" wrapText="1"/>
    </xf>
    <xf numFmtId="218" fontId="1" fillId="36" borderId="10" xfId="0" applyNumberFormat="1" applyFont="1" applyFill="1" applyBorder="1" applyAlignment="1">
      <alignment horizontal="center" vertical="center" wrapText="1"/>
    </xf>
    <xf numFmtId="225" fontId="0" fillId="34" borderId="12" xfId="0" applyNumberFormat="1" applyFill="1" applyBorder="1" applyAlignment="1">
      <alignment horizontal="left"/>
    </xf>
    <xf numFmtId="0" fontId="59" fillId="34" borderId="0" xfId="0" applyFont="1" applyFill="1" applyAlignment="1">
      <alignment/>
    </xf>
    <xf numFmtId="0" fontId="59" fillId="34" borderId="0" xfId="53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left" wrapText="1"/>
    </xf>
    <xf numFmtId="0" fontId="13" fillId="34" borderId="10" xfId="53" applyFont="1" applyFill="1" applyBorder="1" applyAlignment="1">
      <alignment horizontal="center" wrapText="1"/>
      <protection/>
    </xf>
    <xf numFmtId="213" fontId="13" fillId="34" borderId="10" xfId="53" applyNumberFormat="1" applyFont="1" applyFill="1" applyBorder="1" applyAlignment="1">
      <alignment horizontal="center" vertical="center" wrapText="1"/>
      <protection/>
    </xf>
    <xf numFmtId="213" fontId="14" fillId="34" borderId="10" xfId="0" applyNumberFormat="1" applyFont="1" applyFill="1" applyBorder="1" applyAlignment="1">
      <alignment horizontal="center" vertical="center" wrapText="1"/>
    </xf>
    <xf numFmtId="0" fontId="13" fillId="34" borderId="10" xfId="53" applyFont="1" applyFill="1" applyBorder="1" applyAlignment="1">
      <alignment horizontal="left" wrapText="1"/>
      <protection/>
    </xf>
    <xf numFmtId="0" fontId="6" fillId="34" borderId="13" xfId="0" applyFont="1" applyFill="1" applyBorder="1" applyAlignment="1">
      <alignment horizontal="left" wrapText="1"/>
    </xf>
    <xf numFmtId="0" fontId="6" fillId="34" borderId="13" xfId="5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49" fontId="6" fillId="0" borderId="13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wrapText="1"/>
    </xf>
    <xf numFmtId="0" fontId="4" fillId="0" borderId="0" xfId="0" applyFont="1" applyAlignment="1">
      <alignment horizontal="justify"/>
    </xf>
    <xf numFmtId="0" fontId="12" fillId="0" borderId="0" xfId="0" applyFont="1" applyAlignment="1">
      <alignment/>
    </xf>
    <xf numFmtId="0" fontId="1" fillId="33" borderId="0" xfId="0" applyFont="1" applyFill="1" applyAlignment="1">
      <alignment horizontal="left" vertical="center" wrapText="1"/>
    </xf>
    <xf numFmtId="0" fontId="1" fillId="34" borderId="12" xfId="0" applyFont="1" applyFill="1" applyBorder="1" applyAlignment="1">
      <alignment horizontal="left" wrapText="1"/>
    </xf>
    <xf numFmtId="0" fontId="0" fillId="34" borderId="12" xfId="0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34" borderId="12" xfId="0" applyFill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9"/>
  <sheetViews>
    <sheetView tabSelected="1" view="pageBreakPreview" zoomScaleSheetLayoutView="100" workbookViewId="0" topLeftCell="A200">
      <selection activeCell="F212" sqref="F212"/>
    </sheetView>
  </sheetViews>
  <sheetFormatPr defaultColWidth="9.140625" defaultRowHeight="12.75"/>
  <cols>
    <col min="1" max="1" width="37.7109375" style="9" customWidth="1"/>
    <col min="2" max="2" width="15.140625" style="9" customWidth="1"/>
    <col min="3" max="3" width="11.8515625" style="9" customWidth="1"/>
    <col min="4" max="4" width="13.57421875" style="9" customWidth="1"/>
    <col min="5" max="5" width="14.7109375" style="9" customWidth="1"/>
    <col min="6" max="7" width="12.28125" style="9" customWidth="1"/>
    <col min="8" max="8" width="28.421875" style="9" customWidth="1"/>
    <col min="9" max="16384" width="9.140625" style="9" customWidth="1"/>
  </cols>
  <sheetData>
    <row r="1" ht="12.75"/>
    <row r="2" spans="1:14" ht="62.25" customHeight="1">
      <c r="A2" s="172" t="s">
        <v>53</v>
      </c>
      <c r="B2" s="172"/>
      <c r="C2" s="172"/>
      <c r="D2" s="172"/>
      <c r="E2" s="172"/>
      <c r="F2" s="172"/>
      <c r="G2" s="172"/>
      <c r="H2" s="6"/>
      <c r="I2" s="6"/>
      <c r="J2" s="6"/>
      <c r="K2" s="6"/>
      <c r="L2" s="6"/>
      <c r="M2" s="6"/>
      <c r="N2" s="6"/>
    </row>
    <row r="3" spans="1:7" ht="15.75">
      <c r="A3" s="33"/>
      <c r="B3" s="8"/>
      <c r="C3" s="8"/>
      <c r="D3" s="8"/>
      <c r="E3" s="8"/>
      <c r="F3" s="8"/>
      <c r="G3" s="47" t="s">
        <v>55</v>
      </c>
    </row>
    <row r="4" spans="1:8" ht="44.25" customHeight="1">
      <c r="A4" s="16" t="s">
        <v>34</v>
      </c>
      <c r="B4" s="166" t="s">
        <v>45</v>
      </c>
      <c r="C4" s="166"/>
      <c r="D4" s="166"/>
      <c r="E4" s="166"/>
      <c r="F4" s="166"/>
      <c r="G4" s="166"/>
      <c r="H4" s="12"/>
    </row>
    <row r="5" spans="1:10" ht="36" customHeight="1">
      <c r="A5" s="15" t="s">
        <v>15</v>
      </c>
      <c r="B5" s="166" t="s">
        <v>57</v>
      </c>
      <c r="C5" s="166"/>
      <c r="D5" s="166"/>
      <c r="E5" s="166"/>
      <c r="F5" s="166"/>
      <c r="G5" s="166"/>
      <c r="H5" s="30"/>
      <c r="I5" s="84"/>
      <c r="J5" s="84"/>
    </row>
    <row r="6" spans="1:10" ht="27" customHeight="1">
      <c r="A6" s="169"/>
      <c r="B6" s="169"/>
      <c r="C6" s="169"/>
      <c r="D6" s="169"/>
      <c r="E6" s="169"/>
      <c r="F6" s="169"/>
      <c r="G6" s="169"/>
      <c r="H6" s="50"/>
      <c r="I6" s="84"/>
      <c r="J6" s="84"/>
    </row>
    <row r="7" spans="1:18" ht="27" customHeight="1">
      <c r="A7" s="173" t="s">
        <v>6</v>
      </c>
      <c r="B7" s="165" t="s">
        <v>58</v>
      </c>
      <c r="C7" s="165"/>
      <c r="D7" s="165"/>
      <c r="E7" s="165" t="s">
        <v>82</v>
      </c>
      <c r="F7" s="165"/>
      <c r="G7" s="165"/>
      <c r="I7" s="84"/>
      <c r="J7" s="84"/>
      <c r="M7" s="171"/>
      <c r="N7" s="171"/>
      <c r="O7" s="171"/>
      <c r="P7" s="171"/>
      <c r="Q7" s="171"/>
      <c r="R7" s="171"/>
    </row>
    <row r="8" spans="1:7" ht="27" customHeight="1">
      <c r="A8" s="174"/>
      <c r="B8" s="17" t="s">
        <v>0</v>
      </c>
      <c r="C8" s="17" t="s">
        <v>9</v>
      </c>
      <c r="D8" s="17" t="s">
        <v>10</v>
      </c>
      <c r="E8" s="17" t="s">
        <v>0</v>
      </c>
      <c r="F8" s="17" t="s">
        <v>9</v>
      </c>
      <c r="G8" s="17" t="s">
        <v>10</v>
      </c>
    </row>
    <row r="9" spans="1:7" ht="15">
      <c r="A9" s="7" t="s">
        <v>11</v>
      </c>
      <c r="B9" s="19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</row>
    <row r="10" spans="1:7" s="84" customFormat="1" ht="38.25" customHeight="1">
      <c r="A10" s="79" t="s">
        <v>81</v>
      </c>
      <c r="B10" s="80">
        <v>10.33</v>
      </c>
      <c r="C10" s="80">
        <v>9.56</v>
      </c>
      <c r="D10" s="83">
        <f>B10/C10</f>
        <v>1.0805439330543933</v>
      </c>
      <c r="E10" s="86">
        <v>11.38</v>
      </c>
      <c r="F10" s="86">
        <v>16.8</v>
      </c>
      <c r="G10" s="83">
        <f>E10/F10</f>
        <v>0.6773809523809524</v>
      </c>
    </row>
    <row r="11" spans="1:7" s="84" customFormat="1" ht="38.25" customHeight="1">
      <c r="A11" s="85" t="s">
        <v>61</v>
      </c>
      <c r="B11" s="80">
        <v>3.95</v>
      </c>
      <c r="C11" s="80">
        <v>3.17</v>
      </c>
      <c r="D11" s="83">
        <f>B11/C11</f>
        <v>1.2460567823343849</v>
      </c>
      <c r="E11" s="86">
        <v>8.3</v>
      </c>
      <c r="F11" s="86">
        <v>8.25</v>
      </c>
      <c r="G11" s="83">
        <f>E11/F11</f>
        <v>1.006060606060606</v>
      </c>
    </row>
    <row r="12" spans="1:7" s="84" customFormat="1" ht="27" customHeight="1">
      <c r="A12" s="85" t="s">
        <v>62</v>
      </c>
      <c r="B12" s="80">
        <v>185.53</v>
      </c>
      <c r="C12" s="80">
        <v>185.53</v>
      </c>
      <c r="D12" s="83">
        <f>B12/C12</f>
        <v>1</v>
      </c>
      <c r="E12" s="89">
        <v>185.53</v>
      </c>
      <c r="F12" s="89">
        <v>185.53</v>
      </c>
      <c r="G12" s="83">
        <f>E12/F12</f>
        <v>1</v>
      </c>
    </row>
    <row r="13" spans="1:7" s="84" customFormat="1" ht="38.25" customHeight="1">
      <c r="A13" s="79" t="s">
        <v>80</v>
      </c>
      <c r="B13" s="80">
        <v>6309.47</v>
      </c>
      <c r="C13" s="80">
        <v>6309.47</v>
      </c>
      <c r="D13" s="83">
        <f>B13/C13</f>
        <v>1</v>
      </c>
      <c r="E13" s="86"/>
      <c r="F13" s="86"/>
      <c r="G13" s="83"/>
    </row>
    <row r="14" spans="1:17" s="84" customFormat="1" ht="45" customHeight="1">
      <c r="A14" s="79" t="s">
        <v>111</v>
      </c>
      <c r="B14" s="80">
        <v>202.3</v>
      </c>
      <c r="C14" s="80">
        <v>202.3</v>
      </c>
      <c r="D14" s="83">
        <f>B14/C14</f>
        <v>1</v>
      </c>
      <c r="E14" s="86">
        <v>141.55</v>
      </c>
      <c r="F14" s="86">
        <v>96.31</v>
      </c>
      <c r="G14" s="83">
        <f>E14/F14</f>
        <v>1.469733153358945</v>
      </c>
      <c r="I14" s="87"/>
      <c r="J14" s="87"/>
      <c r="L14" s="159"/>
      <c r="M14" s="159"/>
      <c r="N14" s="159"/>
      <c r="O14" s="159"/>
      <c r="P14" s="159"/>
      <c r="Q14" s="159"/>
    </row>
    <row r="15" spans="1:17" s="84" customFormat="1" ht="43.5" customHeight="1">
      <c r="A15" s="145" t="s">
        <v>129</v>
      </c>
      <c r="B15" s="80"/>
      <c r="C15" s="80"/>
      <c r="D15" s="81"/>
      <c r="E15" s="86"/>
      <c r="F15" s="86"/>
      <c r="G15" s="83"/>
      <c r="I15" s="87"/>
      <c r="J15" s="87"/>
      <c r="L15" s="132"/>
      <c r="M15" s="132"/>
      <c r="N15" s="132"/>
      <c r="O15" s="132"/>
      <c r="P15" s="132"/>
      <c r="Q15" s="132"/>
    </row>
    <row r="16" spans="1:17" s="84" customFormat="1" ht="26.25" customHeight="1">
      <c r="A16" s="88" t="s">
        <v>94</v>
      </c>
      <c r="B16" s="89">
        <v>624.4</v>
      </c>
      <c r="C16" s="86">
        <v>445.8</v>
      </c>
      <c r="D16" s="83">
        <f>B16/C16</f>
        <v>1.4006280843427545</v>
      </c>
      <c r="E16" s="82">
        <v>733.57</v>
      </c>
      <c r="F16" s="82">
        <v>632.1</v>
      </c>
      <c r="G16" s="83">
        <f>E16/F16</f>
        <v>1.1605283974054739</v>
      </c>
      <c r="I16" s="87"/>
      <c r="J16" s="90"/>
      <c r="L16" s="91"/>
      <c r="M16" s="91"/>
      <c r="N16" s="91"/>
      <c r="O16" s="91"/>
      <c r="P16" s="91"/>
      <c r="Q16" s="91"/>
    </row>
    <row r="17" spans="1:7" s="108" customFormat="1" ht="24">
      <c r="A17" s="140" t="s">
        <v>130</v>
      </c>
      <c r="B17" s="112"/>
      <c r="C17" s="112"/>
      <c r="D17" s="109"/>
      <c r="E17" s="141"/>
      <c r="F17" s="142"/>
      <c r="G17" s="109"/>
    </row>
    <row r="18" spans="1:17" s="84" customFormat="1" ht="42" customHeight="1">
      <c r="A18" s="88" t="s">
        <v>118</v>
      </c>
      <c r="B18" s="89">
        <v>5.57</v>
      </c>
      <c r="C18" s="86">
        <v>5.64</v>
      </c>
      <c r="D18" s="83">
        <f>B18/C18</f>
        <v>0.9875886524822696</v>
      </c>
      <c r="E18" s="86">
        <v>10</v>
      </c>
      <c r="F18" s="86">
        <v>6.78</v>
      </c>
      <c r="G18" s="83">
        <f>E18/F18</f>
        <v>1.4749262536873156</v>
      </c>
      <c r="I18" s="87"/>
      <c r="J18" s="90"/>
      <c r="L18" s="91"/>
      <c r="M18" s="91"/>
      <c r="N18" s="91"/>
      <c r="O18" s="91"/>
      <c r="P18" s="91"/>
      <c r="Q18" s="91"/>
    </row>
    <row r="19" spans="1:17" s="84" customFormat="1" ht="15" customHeight="1" hidden="1">
      <c r="A19" s="92" t="s">
        <v>46</v>
      </c>
      <c r="B19" s="89"/>
      <c r="C19" s="86"/>
      <c r="D19" s="81" t="e">
        <v>#DIV/0!</v>
      </c>
      <c r="E19" s="89"/>
      <c r="F19" s="86"/>
      <c r="G19" s="83"/>
      <c r="J19" s="95"/>
      <c r="L19" s="91"/>
      <c r="M19" s="91"/>
      <c r="N19" s="91"/>
      <c r="O19" s="91"/>
      <c r="P19" s="91"/>
      <c r="Q19" s="91"/>
    </row>
    <row r="20" spans="1:17" s="84" customFormat="1" ht="15" customHeight="1" hidden="1">
      <c r="A20" s="92" t="s">
        <v>47</v>
      </c>
      <c r="B20" s="89"/>
      <c r="C20" s="86"/>
      <c r="D20" s="81" t="e">
        <v>#DIV/0!</v>
      </c>
      <c r="E20" s="89"/>
      <c r="F20" s="86"/>
      <c r="G20" s="83"/>
      <c r="J20" s="85"/>
      <c r="L20" s="91"/>
      <c r="M20" s="91"/>
      <c r="N20" s="91"/>
      <c r="O20" s="91"/>
      <c r="P20" s="91"/>
      <c r="Q20" s="91"/>
    </row>
    <row r="21" spans="1:17" s="84" customFormat="1" ht="12.75" hidden="1">
      <c r="A21" s="85" t="s">
        <v>41</v>
      </c>
      <c r="B21" s="89"/>
      <c r="C21" s="86"/>
      <c r="D21" s="81" t="e">
        <v>#DIV/0!</v>
      </c>
      <c r="E21" s="89"/>
      <c r="F21" s="86"/>
      <c r="G21" s="83"/>
      <c r="J21" s="85"/>
      <c r="L21" s="91"/>
      <c r="M21" s="91"/>
      <c r="N21" s="91"/>
      <c r="O21" s="91"/>
      <c r="P21" s="91"/>
      <c r="Q21" s="91"/>
    </row>
    <row r="22" spans="1:17" s="84" customFormat="1" ht="12.75" hidden="1">
      <c r="A22" s="98"/>
      <c r="B22" s="99"/>
      <c r="C22" s="99"/>
      <c r="D22" s="81" t="e">
        <v>#DIV/0!</v>
      </c>
      <c r="E22" s="99"/>
      <c r="F22" s="99"/>
      <c r="G22" s="83"/>
      <c r="J22" s="85"/>
      <c r="L22" s="91"/>
      <c r="M22" s="91"/>
      <c r="N22" s="91"/>
      <c r="O22" s="91"/>
      <c r="P22" s="91"/>
      <c r="Q22" s="91"/>
    </row>
    <row r="23" spans="1:17" s="84" customFormat="1" ht="12.75" hidden="1">
      <c r="A23" s="98"/>
      <c r="B23" s="99"/>
      <c r="C23" s="99"/>
      <c r="D23" s="81" t="e">
        <v>#DIV/0!</v>
      </c>
      <c r="E23" s="99"/>
      <c r="F23" s="99"/>
      <c r="G23" s="83"/>
      <c r="J23" s="85"/>
      <c r="L23" s="91"/>
      <c r="M23" s="91"/>
      <c r="N23" s="91"/>
      <c r="O23" s="91"/>
      <c r="P23" s="91"/>
      <c r="Q23" s="91"/>
    </row>
    <row r="24" spans="1:17" s="84" customFormat="1" ht="12.75" hidden="1">
      <c r="A24" s="98"/>
      <c r="B24" s="99"/>
      <c r="C24" s="99"/>
      <c r="D24" s="81" t="e">
        <v>#DIV/0!</v>
      </c>
      <c r="E24" s="99"/>
      <c r="F24" s="99"/>
      <c r="G24" s="83"/>
      <c r="L24" s="91"/>
      <c r="M24" s="91"/>
      <c r="N24" s="91"/>
      <c r="O24" s="91"/>
      <c r="P24" s="91"/>
      <c r="Q24" s="91"/>
    </row>
    <row r="25" spans="1:7" s="84" customFormat="1" ht="12.75" hidden="1">
      <c r="A25" s="98"/>
      <c r="B25" s="99"/>
      <c r="C25" s="99"/>
      <c r="D25" s="81" t="e">
        <v>#DIV/0!</v>
      </c>
      <c r="E25" s="99"/>
      <c r="F25" s="99"/>
      <c r="G25" s="83"/>
    </row>
    <row r="26" spans="1:7" s="84" customFormat="1" ht="22.5" customHeight="1" hidden="1">
      <c r="A26" s="98"/>
      <c r="B26" s="99"/>
      <c r="C26" s="99"/>
      <c r="D26" s="81" t="e">
        <v>#DIV/0!</v>
      </c>
      <c r="E26" s="99"/>
      <c r="F26" s="99"/>
      <c r="G26" s="83"/>
    </row>
    <row r="27" spans="1:7" s="84" customFormat="1" ht="22.5" customHeight="1" hidden="1">
      <c r="A27" s="98"/>
      <c r="B27" s="99"/>
      <c r="C27" s="99"/>
      <c r="D27" s="81" t="e">
        <v>#DIV/0!</v>
      </c>
      <c r="E27" s="99"/>
      <c r="F27" s="99"/>
      <c r="G27" s="83"/>
    </row>
    <row r="28" spans="1:7" s="84" customFormat="1" ht="25.5" customHeight="1" hidden="1">
      <c r="A28" s="98"/>
      <c r="B28" s="99"/>
      <c r="C28" s="99"/>
      <c r="D28" s="81" t="e">
        <v>#DIV/0!</v>
      </c>
      <c r="E28" s="99"/>
      <c r="F28" s="99"/>
      <c r="G28" s="83"/>
    </row>
    <row r="29" spans="1:7" s="84" customFormat="1" ht="27.75" customHeight="1" hidden="1">
      <c r="A29" s="98"/>
      <c r="B29" s="99"/>
      <c r="C29" s="99"/>
      <c r="D29" s="81" t="e">
        <v>#DIV/0!</v>
      </c>
      <c r="E29" s="99"/>
      <c r="F29" s="99"/>
      <c r="G29" s="83"/>
    </row>
    <row r="30" spans="1:7" s="84" customFormat="1" ht="25.5" customHeight="1" hidden="1">
      <c r="A30" s="98"/>
      <c r="B30" s="99"/>
      <c r="C30" s="99"/>
      <c r="D30" s="81" t="e">
        <v>#DIV/0!</v>
      </c>
      <c r="E30" s="99"/>
      <c r="F30" s="99"/>
      <c r="G30" s="83"/>
    </row>
    <row r="31" spans="1:7" s="84" customFormat="1" ht="27" customHeight="1" hidden="1">
      <c r="A31" s="98"/>
      <c r="B31" s="99"/>
      <c r="C31" s="99"/>
      <c r="D31" s="81" t="e">
        <v>#DIV/0!</v>
      </c>
      <c r="E31" s="99"/>
      <c r="F31" s="99"/>
      <c r="G31" s="83"/>
    </row>
    <row r="32" spans="1:7" s="84" customFormat="1" ht="27" customHeight="1">
      <c r="A32" s="144" t="s">
        <v>130</v>
      </c>
      <c r="B32" s="99"/>
      <c r="C32" s="99"/>
      <c r="D32" s="81"/>
      <c r="E32" s="99"/>
      <c r="F32" s="99"/>
      <c r="G32" s="83"/>
    </row>
    <row r="33" spans="1:17" s="84" customFormat="1" ht="30" customHeight="1">
      <c r="A33" s="88" t="s">
        <v>63</v>
      </c>
      <c r="B33" s="86">
        <v>28.2</v>
      </c>
      <c r="C33" s="86">
        <v>0</v>
      </c>
      <c r="D33" s="81">
        <v>0</v>
      </c>
      <c r="E33" s="86">
        <v>36.4</v>
      </c>
      <c r="F33" s="86">
        <v>0</v>
      </c>
      <c r="G33" s="83">
        <v>0</v>
      </c>
      <c r="J33" s="90"/>
      <c r="L33" s="91"/>
      <c r="M33" s="91"/>
      <c r="N33" s="91"/>
      <c r="O33" s="91"/>
      <c r="P33" s="91"/>
      <c r="Q33" s="91"/>
    </row>
    <row r="34" spans="1:10" s="84" customFormat="1" ht="32.25" customHeight="1">
      <c r="A34" s="79" t="s">
        <v>79</v>
      </c>
      <c r="B34" s="86">
        <v>172.3</v>
      </c>
      <c r="C34" s="86">
        <v>167.8</v>
      </c>
      <c r="D34" s="83">
        <f>B34/C34</f>
        <v>1.0268176400476758</v>
      </c>
      <c r="E34" s="86"/>
      <c r="F34" s="86"/>
      <c r="G34" s="83"/>
      <c r="J34" s="87"/>
    </row>
    <row r="35" spans="1:17" s="84" customFormat="1" ht="47.25" customHeight="1">
      <c r="A35" s="118" t="s">
        <v>67</v>
      </c>
      <c r="B35" s="86">
        <v>53.4</v>
      </c>
      <c r="C35" s="86">
        <v>53.3</v>
      </c>
      <c r="D35" s="83">
        <f>B35/C35</f>
        <v>1.00187617260788</v>
      </c>
      <c r="E35" s="89">
        <v>141.8</v>
      </c>
      <c r="F35" s="89">
        <v>141.7</v>
      </c>
      <c r="G35" s="83">
        <f>E35/F35</f>
        <v>1.0007057163020467</v>
      </c>
      <c r="J35" s="87"/>
      <c r="L35" s="159"/>
      <c r="M35" s="159"/>
      <c r="N35" s="159"/>
      <c r="O35" s="159"/>
      <c r="P35" s="159"/>
      <c r="Q35" s="159"/>
    </row>
    <row r="36" spans="1:17" s="84" customFormat="1" ht="27" customHeight="1">
      <c r="A36" s="117" t="s">
        <v>64</v>
      </c>
      <c r="B36" s="86">
        <v>16.8</v>
      </c>
      <c r="C36" s="86">
        <v>11.83</v>
      </c>
      <c r="D36" s="83">
        <f>B36/C36</f>
        <v>1.4201183431952664</v>
      </c>
      <c r="E36" s="86">
        <v>33333.2</v>
      </c>
      <c r="F36" s="86">
        <v>27393</v>
      </c>
      <c r="G36" s="83">
        <f>E36/F36</f>
        <v>1.2168510203336618</v>
      </c>
      <c r="J36" s="87"/>
      <c r="L36" s="159"/>
      <c r="M36" s="159"/>
      <c r="N36" s="159"/>
      <c r="O36" s="159"/>
      <c r="P36" s="159"/>
      <c r="Q36" s="159"/>
    </row>
    <row r="37" spans="1:7" s="108" customFormat="1" ht="24">
      <c r="A37" s="143" t="s">
        <v>130</v>
      </c>
      <c r="B37" s="112"/>
      <c r="C37" s="112"/>
      <c r="D37" s="109"/>
      <c r="E37" s="110"/>
      <c r="F37" s="111"/>
      <c r="G37" s="109"/>
    </row>
    <row r="38" spans="1:17" s="84" customFormat="1" ht="29.25" customHeight="1">
      <c r="A38" s="92" t="s">
        <v>65</v>
      </c>
      <c r="B38" s="86">
        <v>122.83</v>
      </c>
      <c r="C38" s="86">
        <v>117.21</v>
      </c>
      <c r="D38" s="83">
        <f>B38/C38</f>
        <v>1.0479481272928932</v>
      </c>
      <c r="E38" s="89">
        <v>4000</v>
      </c>
      <c r="F38" s="89">
        <v>3999</v>
      </c>
      <c r="G38" s="83">
        <f>E38/F38</f>
        <v>1.000250062515629</v>
      </c>
      <c r="J38" s="90"/>
      <c r="L38" s="91"/>
      <c r="M38" s="91"/>
      <c r="N38" s="91"/>
      <c r="O38" s="91"/>
      <c r="P38" s="91"/>
      <c r="Q38" s="91"/>
    </row>
    <row r="39" spans="1:17" s="84" customFormat="1" ht="25.5">
      <c r="A39" s="117" t="s">
        <v>66</v>
      </c>
      <c r="B39" s="86">
        <v>187.1</v>
      </c>
      <c r="C39" s="86">
        <v>0</v>
      </c>
      <c r="D39" s="81">
        <v>0</v>
      </c>
      <c r="E39" s="86"/>
      <c r="F39" s="86"/>
      <c r="G39" s="83"/>
      <c r="I39" s="87"/>
      <c r="J39" s="87"/>
      <c r="L39" s="159"/>
      <c r="M39" s="159"/>
      <c r="N39" s="159"/>
      <c r="O39" s="159"/>
      <c r="P39" s="159"/>
      <c r="Q39" s="159"/>
    </row>
    <row r="40" spans="1:7" s="84" customFormat="1" ht="37.5" customHeight="1">
      <c r="A40" s="117" t="s">
        <v>68</v>
      </c>
      <c r="B40" s="86">
        <v>100.8</v>
      </c>
      <c r="C40" s="86">
        <v>78</v>
      </c>
      <c r="D40" s="83">
        <f>B40/C40</f>
        <v>1.2923076923076924</v>
      </c>
      <c r="E40" s="86"/>
      <c r="F40" s="86"/>
      <c r="G40" s="83"/>
    </row>
    <row r="41" spans="1:17" s="84" customFormat="1" ht="36.75" customHeight="1">
      <c r="A41" s="88" t="s">
        <v>69</v>
      </c>
      <c r="B41" s="82">
        <v>104.05</v>
      </c>
      <c r="C41" s="82">
        <v>109.74</v>
      </c>
      <c r="D41" s="83">
        <f>B41/C41</f>
        <v>0.9481501731365045</v>
      </c>
      <c r="E41" s="86">
        <v>101.6</v>
      </c>
      <c r="F41" s="86">
        <v>101.6</v>
      </c>
      <c r="G41" s="83">
        <f>E41/F41</f>
        <v>1</v>
      </c>
      <c r="J41" s="90"/>
      <c r="L41" s="91"/>
      <c r="M41" s="91"/>
      <c r="N41" s="91"/>
      <c r="O41" s="91"/>
      <c r="P41" s="91"/>
      <c r="Q41" s="91"/>
    </row>
    <row r="42" spans="1:17" s="84" customFormat="1" ht="51">
      <c r="A42" s="92" t="s">
        <v>70</v>
      </c>
      <c r="B42" s="82">
        <v>227.27</v>
      </c>
      <c r="C42" s="82">
        <v>224.72</v>
      </c>
      <c r="D42" s="83">
        <f>B42/C42</f>
        <v>1.0113474546101817</v>
      </c>
      <c r="E42" s="86"/>
      <c r="F42" s="86"/>
      <c r="G42" s="83"/>
      <c r="J42" s="90"/>
      <c r="L42" s="91"/>
      <c r="M42" s="91"/>
      <c r="N42" s="91"/>
      <c r="O42" s="91"/>
      <c r="P42" s="91"/>
      <c r="Q42" s="91"/>
    </row>
    <row r="43" spans="1:17" s="84" customFormat="1" ht="25.5">
      <c r="A43" s="92" t="s">
        <v>71</v>
      </c>
      <c r="B43" s="82">
        <v>10.7</v>
      </c>
      <c r="C43" s="82">
        <v>10.7</v>
      </c>
      <c r="D43" s="83">
        <f>B43/C43</f>
        <v>1</v>
      </c>
      <c r="E43" s="86">
        <v>472.7</v>
      </c>
      <c r="F43" s="86">
        <v>462.2</v>
      </c>
      <c r="G43" s="83">
        <f>E43/F43</f>
        <v>1.0227174383383817</v>
      </c>
      <c r="J43" s="90"/>
      <c r="L43" s="91"/>
      <c r="M43" s="91"/>
      <c r="N43" s="91"/>
      <c r="O43" s="91"/>
      <c r="P43" s="91"/>
      <c r="Q43" s="91"/>
    </row>
    <row r="44" spans="1:7" s="84" customFormat="1" ht="19.5" customHeight="1">
      <c r="A44" s="79" t="s">
        <v>72</v>
      </c>
      <c r="B44" s="89">
        <v>806.14</v>
      </c>
      <c r="C44" s="86">
        <v>350</v>
      </c>
      <c r="D44" s="83">
        <v>2.303257142857143</v>
      </c>
      <c r="E44" s="110"/>
      <c r="F44" s="111"/>
      <c r="G44" s="109"/>
    </row>
    <row r="45" spans="1:7" s="84" customFormat="1" ht="15" hidden="1">
      <c r="A45" s="101"/>
      <c r="B45" s="102"/>
      <c r="C45" s="102"/>
      <c r="D45" s="100" t="e">
        <v>#DIV/0!</v>
      </c>
      <c r="E45" s="112"/>
      <c r="F45" s="112"/>
      <c r="G45" s="109"/>
    </row>
    <row r="46" spans="1:11" s="84" customFormat="1" ht="33" customHeight="1" hidden="1">
      <c r="A46" s="101"/>
      <c r="B46" s="102"/>
      <c r="C46" s="102"/>
      <c r="D46" s="100" t="e">
        <v>#DIV/0!</v>
      </c>
      <c r="E46" s="112"/>
      <c r="F46" s="112"/>
      <c r="G46" s="109"/>
      <c r="K46" s="103"/>
    </row>
    <row r="47" spans="1:7" s="108" customFormat="1" ht="24">
      <c r="A47" s="140" t="s">
        <v>130</v>
      </c>
      <c r="B47" s="112"/>
      <c r="C47" s="112"/>
      <c r="D47" s="109"/>
      <c r="E47" s="141"/>
      <c r="F47" s="142"/>
      <c r="G47" s="109"/>
    </row>
    <row r="48" spans="1:11" s="84" customFormat="1" ht="27.75" customHeight="1">
      <c r="A48" s="104" t="s">
        <v>73</v>
      </c>
      <c r="B48" s="105">
        <v>13270</v>
      </c>
      <c r="C48" s="105">
        <v>10935</v>
      </c>
      <c r="D48" s="83">
        <f>B48/C48</f>
        <v>1.2135345221764975</v>
      </c>
      <c r="E48" s="113"/>
      <c r="F48" s="112"/>
      <c r="G48" s="109"/>
      <c r="K48" s="103"/>
    </row>
    <row r="49" spans="1:17" s="84" customFormat="1" ht="42" customHeight="1">
      <c r="A49" s="92" t="s">
        <v>74</v>
      </c>
      <c r="B49" s="82">
        <v>202.6</v>
      </c>
      <c r="C49" s="82">
        <v>202.5</v>
      </c>
      <c r="D49" s="83">
        <f>B49/C49</f>
        <v>1.0004938271604937</v>
      </c>
      <c r="E49" s="97"/>
      <c r="F49" s="97"/>
      <c r="G49" s="83"/>
      <c r="J49" s="90"/>
      <c r="L49" s="91"/>
      <c r="M49" s="91"/>
      <c r="N49" s="91"/>
      <c r="O49" s="91"/>
      <c r="P49" s="91"/>
      <c r="Q49" s="91"/>
    </row>
    <row r="50" spans="1:17" s="84" customFormat="1" ht="15" customHeight="1" hidden="1">
      <c r="A50" s="85" t="s">
        <v>39</v>
      </c>
      <c r="B50" s="93"/>
      <c r="C50" s="94"/>
      <c r="D50" s="83" t="e">
        <v>#DIV/0!</v>
      </c>
      <c r="E50" s="93"/>
      <c r="F50" s="94"/>
      <c r="G50" s="83"/>
      <c r="J50" s="85"/>
      <c r="L50" s="91"/>
      <c r="M50" s="91"/>
      <c r="N50" s="91"/>
      <c r="O50" s="91"/>
      <c r="P50" s="91"/>
      <c r="Q50" s="91"/>
    </row>
    <row r="51" spans="1:17" s="84" customFormat="1" ht="15" customHeight="1" hidden="1">
      <c r="A51" s="85" t="s">
        <v>40</v>
      </c>
      <c r="B51" s="96"/>
      <c r="C51" s="97"/>
      <c r="D51" s="83" t="e">
        <v>#DIV/0!</v>
      </c>
      <c r="E51" s="96"/>
      <c r="F51" s="97"/>
      <c r="G51" s="83"/>
      <c r="J51" s="85"/>
      <c r="L51" s="91"/>
      <c r="M51" s="91"/>
      <c r="N51" s="91"/>
      <c r="O51" s="91"/>
      <c r="P51" s="91"/>
      <c r="Q51" s="91"/>
    </row>
    <row r="52" spans="1:17" s="84" customFormat="1" ht="12.75" hidden="1">
      <c r="A52" s="85" t="s">
        <v>41</v>
      </c>
      <c r="B52" s="96"/>
      <c r="C52" s="97"/>
      <c r="D52" s="83" t="e">
        <v>#DIV/0!</v>
      </c>
      <c r="E52" s="96"/>
      <c r="F52" s="97"/>
      <c r="G52" s="83"/>
      <c r="J52" s="85"/>
      <c r="L52" s="91"/>
      <c r="M52" s="91"/>
      <c r="N52" s="91"/>
      <c r="O52" s="91"/>
      <c r="P52" s="91"/>
      <c r="Q52" s="91"/>
    </row>
    <row r="53" spans="1:17" s="84" customFormat="1" ht="12.75" hidden="1">
      <c r="A53" s="98"/>
      <c r="B53" s="80"/>
      <c r="C53" s="80"/>
      <c r="D53" s="83" t="e">
        <v>#DIV/0!</v>
      </c>
      <c r="E53" s="80"/>
      <c r="F53" s="80"/>
      <c r="G53" s="83"/>
      <c r="J53" s="85"/>
      <c r="L53" s="91"/>
      <c r="M53" s="91"/>
      <c r="N53" s="91"/>
      <c r="O53" s="91"/>
      <c r="P53" s="91"/>
      <c r="Q53" s="91"/>
    </row>
    <row r="54" spans="1:17" s="84" customFormat="1" ht="12.75" hidden="1">
      <c r="A54" s="98"/>
      <c r="B54" s="80"/>
      <c r="C54" s="80"/>
      <c r="D54" s="83" t="e">
        <v>#DIV/0!</v>
      </c>
      <c r="E54" s="80"/>
      <c r="F54" s="80"/>
      <c r="G54" s="83"/>
      <c r="J54" s="85"/>
      <c r="L54" s="91"/>
      <c r="M54" s="91"/>
      <c r="N54" s="91"/>
      <c r="O54" s="91"/>
      <c r="P54" s="91"/>
      <c r="Q54" s="91"/>
    </row>
    <row r="55" spans="1:17" s="84" customFormat="1" ht="12.75" hidden="1">
      <c r="A55" s="98"/>
      <c r="B55" s="80"/>
      <c r="C55" s="80"/>
      <c r="D55" s="83" t="e">
        <v>#DIV/0!</v>
      </c>
      <c r="E55" s="80"/>
      <c r="F55" s="80"/>
      <c r="G55" s="83"/>
      <c r="L55" s="91"/>
      <c r="M55" s="91"/>
      <c r="N55" s="91"/>
      <c r="O55" s="91"/>
      <c r="P55" s="91"/>
      <c r="Q55" s="91"/>
    </row>
    <row r="56" spans="1:7" s="84" customFormat="1" ht="12.75" hidden="1">
      <c r="A56" s="98"/>
      <c r="B56" s="80"/>
      <c r="C56" s="80"/>
      <c r="D56" s="83" t="e">
        <v>#DIV/0!</v>
      </c>
      <c r="E56" s="80"/>
      <c r="F56" s="80"/>
      <c r="G56" s="83"/>
    </row>
    <row r="57" spans="1:7" s="84" customFormat="1" ht="22.5" customHeight="1" hidden="1">
      <c r="A57" s="98"/>
      <c r="B57" s="80"/>
      <c r="C57" s="80"/>
      <c r="D57" s="83" t="e">
        <v>#DIV/0!</v>
      </c>
      <c r="E57" s="80"/>
      <c r="F57" s="80"/>
      <c r="G57" s="83"/>
    </row>
    <row r="58" spans="1:7" s="84" customFormat="1" ht="22.5" customHeight="1" hidden="1">
      <c r="A58" s="98"/>
      <c r="B58" s="80"/>
      <c r="C58" s="80"/>
      <c r="D58" s="83" t="e">
        <v>#DIV/0!</v>
      </c>
      <c r="E58" s="80"/>
      <c r="F58" s="80"/>
      <c r="G58" s="83"/>
    </row>
    <row r="59" spans="1:7" s="84" customFormat="1" ht="25.5" customHeight="1" hidden="1">
      <c r="A59" s="98"/>
      <c r="B59" s="80"/>
      <c r="C59" s="80"/>
      <c r="D59" s="83" t="e">
        <v>#DIV/0!</v>
      </c>
      <c r="E59" s="80"/>
      <c r="F59" s="80"/>
      <c r="G59" s="83"/>
    </row>
    <row r="60" spans="1:7" s="84" customFormat="1" ht="27.75" customHeight="1" hidden="1">
      <c r="A60" s="98"/>
      <c r="B60" s="80"/>
      <c r="C60" s="80"/>
      <c r="D60" s="83" t="e">
        <v>#DIV/0!</v>
      </c>
      <c r="E60" s="80"/>
      <c r="F60" s="80"/>
      <c r="G60" s="83"/>
    </row>
    <row r="61" spans="1:7" s="84" customFormat="1" ht="25.5" customHeight="1" hidden="1">
      <c r="A61" s="98"/>
      <c r="B61" s="80"/>
      <c r="C61" s="80"/>
      <c r="D61" s="83" t="e">
        <v>#DIV/0!</v>
      </c>
      <c r="E61" s="80"/>
      <c r="F61" s="80"/>
      <c r="G61" s="83"/>
    </row>
    <row r="62" spans="1:7" s="84" customFormat="1" ht="27" customHeight="1" hidden="1">
      <c r="A62" s="98"/>
      <c r="B62" s="80"/>
      <c r="C62" s="80"/>
      <c r="D62" s="83" t="e">
        <v>#DIV/0!</v>
      </c>
      <c r="E62" s="80"/>
      <c r="F62" s="80"/>
      <c r="G62" s="83"/>
    </row>
    <row r="63" spans="1:17" s="84" customFormat="1" ht="25.5">
      <c r="A63" s="85" t="s">
        <v>75</v>
      </c>
      <c r="B63" s="99">
        <v>4.3</v>
      </c>
      <c r="C63" s="99">
        <v>4.3</v>
      </c>
      <c r="D63" s="83">
        <f>B63/C63</f>
        <v>1</v>
      </c>
      <c r="E63" s="89"/>
      <c r="F63" s="89"/>
      <c r="G63" s="83"/>
      <c r="L63" s="159"/>
      <c r="M63" s="159"/>
      <c r="N63" s="159"/>
      <c r="O63" s="159"/>
      <c r="P63" s="159"/>
      <c r="Q63" s="159"/>
    </row>
    <row r="64" spans="1:7" s="84" customFormat="1" ht="25.5" customHeight="1">
      <c r="A64" s="85" t="s">
        <v>76</v>
      </c>
      <c r="B64" s="99">
        <v>145.6</v>
      </c>
      <c r="C64" s="99">
        <v>123.55</v>
      </c>
      <c r="D64" s="83">
        <f>B64/C64</f>
        <v>1.178470254957507</v>
      </c>
      <c r="E64" s="89">
        <v>106.6</v>
      </c>
      <c r="F64" s="89">
        <v>106.6</v>
      </c>
      <c r="G64" s="83">
        <f aca="true" t="shared" si="0" ref="G64:G70">E64/F64</f>
        <v>1</v>
      </c>
    </row>
    <row r="65" spans="1:14" s="84" customFormat="1" ht="53.25" customHeight="1">
      <c r="A65" s="85" t="s">
        <v>127</v>
      </c>
      <c r="B65" s="126"/>
      <c r="C65" s="126"/>
      <c r="D65" s="127"/>
      <c r="E65" s="89">
        <v>2</v>
      </c>
      <c r="F65" s="89">
        <v>2.05</v>
      </c>
      <c r="G65" s="83">
        <f t="shared" si="0"/>
        <v>0.9756097560975611</v>
      </c>
      <c r="H65" s="154"/>
      <c r="I65" s="155"/>
      <c r="J65" s="155"/>
      <c r="K65" s="155"/>
      <c r="L65" s="155"/>
      <c r="M65" s="155"/>
      <c r="N65" s="156"/>
    </row>
    <row r="66" spans="1:14" s="84" customFormat="1" ht="25.5" customHeight="1">
      <c r="A66" s="85" t="s">
        <v>93</v>
      </c>
      <c r="B66" s="80"/>
      <c r="C66" s="80"/>
      <c r="D66" s="83"/>
      <c r="E66" s="89">
        <v>1145.66</v>
      </c>
      <c r="F66" s="89">
        <v>1145.43</v>
      </c>
      <c r="G66" s="83">
        <f>E66/F66</f>
        <v>1.000200797953607</v>
      </c>
      <c r="H66" s="154"/>
      <c r="I66" s="155"/>
      <c r="J66" s="155"/>
      <c r="K66" s="155"/>
      <c r="L66" s="155"/>
      <c r="M66" s="155"/>
      <c r="N66" s="156"/>
    </row>
    <row r="67" spans="1:14" s="84" customFormat="1" ht="25.5" customHeight="1">
      <c r="A67" s="85" t="s">
        <v>98</v>
      </c>
      <c r="B67" s="80"/>
      <c r="C67" s="80"/>
      <c r="D67" s="83"/>
      <c r="E67" s="89">
        <v>1.92</v>
      </c>
      <c r="F67" s="89">
        <v>1.91</v>
      </c>
      <c r="G67" s="83">
        <f t="shared" si="0"/>
        <v>1.0052356020942408</v>
      </c>
      <c r="H67" s="128"/>
      <c r="I67" s="129"/>
      <c r="J67" s="129"/>
      <c r="K67" s="129"/>
      <c r="L67" s="129"/>
      <c r="M67" s="129"/>
      <c r="N67" s="129"/>
    </row>
    <row r="68" spans="1:14" s="84" customFormat="1" ht="47.25" customHeight="1">
      <c r="A68" s="85" t="s">
        <v>99</v>
      </c>
      <c r="B68" s="80"/>
      <c r="C68" s="80"/>
      <c r="D68" s="83"/>
      <c r="E68" s="89">
        <v>42.5</v>
      </c>
      <c r="F68" s="89">
        <v>30</v>
      </c>
      <c r="G68" s="83">
        <f t="shared" si="0"/>
        <v>1.4166666666666667</v>
      </c>
      <c r="H68" s="154"/>
      <c r="I68" s="155"/>
      <c r="J68" s="155"/>
      <c r="K68" s="155"/>
      <c r="L68" s="155"/>
      <c r="M68" s="155"/>
      <c r="N68" s="156"/>
    </row>
    <row r="69" spans="1:14" s="84" customFormat="1" ht="47.25" customHeight="1">
      <c r="A69" s="85" t="s">
        <v>130</v>
      </c>
      <c r="B69" s="80"/>
      <c r="C69" s="80"/>
      <c r="D69" s="83"/>
      <c r="E69" s="89"/>
      <c r="F69" s="89"/>
      <c r="G69" s="83"/>
      <c r="H69" s="128"/>
      <c r="I69" s="129"/>
      <c r="J69" s="129"/>
      <c r="K69" s="129"/>
      <c r="L69" s="129"/>
      <c r="M69" s="129"/>
      <c r="N69" s="129"/>
    </row>
    <row r="70" spans="1:14" s="84" customFormat="1" ht="60.75" customHeight="1">
      <c r="A70" s="85" t="s">
        <v>114</v>
      </c>
      <c r="B70" s="80"/>
      <c r="C70" s="80"/>
      <c r="D70" s="83"/>
      <c r="E70" s="89">
        <v>1.96</v>
      </c>
      <c r="F70" s="89">
        <v>1.46</v>
      </c>
      <c r="G70" s="83">
        <f t="shared" si="0"/>
        <v>1.3424657534246576</v>
      </c>
      <c r="H70" s="128"/>
      <c r="I70" s="129"/>
      <c r="J70" s="129"/>
      <c r="K70" s="129"/>
      <c r="L70" s="129"/>
      <c r="M70" s="129"/>
      <c r="N70" s="129"/>
    </row>
    <row r="71" spans="1:14" s="84" customFormat="1" ht="33.75" customHeight="1">
      <c r="A71" s="85" t="s">
        <v>130</v>
      </c>
      <c r="B71" s="80"/>
      <c r="C71" s="80"/>
      <c r="D71" s="83"/>
      <c r="E71" s="89"/>
      <c r="F71" s="89"/>
      <c r="G71" s="83"/>
      <c r="H71" s="128"/>
      <c r="I71" s="129"/>
      <c r="J71" s="129"/>
      <c r="K71" s="129"/>
      <c r="L71" s="129"/>
      <c r="M71" s="129"/>
      <c r="N71" s="129"/>
    </row>
    <row r="72" spans="1:7" ht="25.5" customHeight="1">
      <c r="A72" s="49" t="s">
        <v>49</v>
      </c>
      <c r="B72" s="42"/>
      <c r="C72" s="42"/>
      <c r="D72" s="43">
        <f>(D10+D11+D12+D13+D14+D18+D34+D35+D40+D41+D42+D43+D48+D49+D63+D64)/18</f>
        <v>0.9437326169375267</v>
      </c>
      <c r="E72" s="35"/>
      <c r="F72" s="35"/>
      <c r="G72" s="43">
        <f>(G10+G11+G12+G16+G35+G36+G38+G41+G43+G64+G65+G66+G67)/14</f>
        <v>0.9332528821058687</v>
      </c>
    </row>
    <row r="73" spans="1:7" ht="15">
      <c r="A73" s="39" t="s">
        <v>43</v>
      </c>
      <c r="B73" s="44" t="s">
        <v>22</v>
      </c>
      <c r="C73" s="44" t="s">
        <v>22</v>
      </c>
      <c r="D73" s="45">
        <v>1</v>
      </c>
      <c r="E73" s="44"/>
      <c r="F73" s="44"/>
      <c r="G73" s="43">
        <v>1</v>
      </c>
    </row>
    <row r="74" spans="1:7" ht="15">
      <c r="A74" s="34" t="s">
        <v>35</v>
      </c>
      <c r="B74" s="20"/>
      <c r="C74" s="20"/>
      <c r="D74" s="20"/>
      <c r="E74" s="20"/>
      <c r="F74" s="1"/>
      <c r="G74" s="1"/>
    </row>
    <row r="75" spans="1:8" ht="78" customHeight="1">
      <c r="A75" s="167" t="s">
        <v>139</v>
      </c>
      <c r="B75" s="168"/>
      <c r="C75" s="147">
        <f>(G10+G11+G12+G16+G35+G36+G38+G41+G43+G64+G65+G66+G67)/14*100</f>
        <v>93.32528821058686</v>
      </c>
      <c r="D75" s="75"/>
      <c r="E75" s="75"/>
      <c r="F75" s="76"/>
      <c r="G75" s="62"/>
      <c r="H75" s="50"/>
    </row>
    <row r="76" spans="1:7" ht="15">
      <c r="A76" s="61" t="s">
        <v>119</v>
      </c>
      <c r="B76" s="57"/>
      <c r="C76" s="20"/>
      <c r="D76" s="20"/>
      <c r="E76" s="20"/>
      <c r="F76" s="1"/>
      <c r="G76" s="1"/>
    </row>
    <row r="77" spans="1:7" ht="58.5" customHeight="1">
      <c r="A77" s="163" t="s">
        <v>120</v>
      </c>
      <c r="B77" s="164"/>
      <c r="C77" s="130">
        <f>(D10+D11+D12+D13+D14+D18+D34+D35+D40+D41+D42+D43+D48+D49+D63+D64)/18*100</f>
        <v>94.37326169375268</v>
      </c>
      <c r="D77" s="115"/>
      <c r="E77" s="115"/>
      <c r="F77" s="116"/>
      <c r="G77" s="1"/>
    </row>
    <row r="78" spans="1:7" ht="15">
      <c r="A78" s="34" t="s">
        <v>36</v>
      </c>
      <c r="B78" s="20"/>
      <c r="C78" s="20"/>
      <c r="D78" s="20"/>
      <c r="E78" s="1"/>
      <c r="F78" s="1"/>
      <c r="G78" s="1"/>
    </row>
    <row r="79" spans="1:7" ht="16.5">
      <c r="A79" s="5" t="s">
        <v>121</v>
      </c>
      <c r="B79" s="77">
        <f>G73*100</f>
        <v>100</v>
      </c>
      <c r="C79" s="23"/>
      <c r="D79" s="1"/>
      <c r="E79" s="1"/>
      <c r="F79" s="1"/>
      <c r="G79" s="1"/>
    </row>
    <row r="80" spans="1:7" ht="15">
      <c r="A80" s="34" t="s">
        <v>44</v>
      </c>
      <c r="B80" s="20"/>
      <c r="C80" s="20"/>
      <c r="D80" s="20"/>
      <c r="E80" s="1"/>
      <c r="F80" s="1"/>
      <c r="G80" s="1"/>
    </row>
    <row r="81" spans="1:7" ht="16.5">
      <c r="A81" s="5" t="s">
        <v>121</v>
      </c>
      <c r="B81" s="77">
        <f>D73*100</f>
        <v>100</v>
      </c>
      <c r="C81" s="23"/>
      <c r="D81" s="1"/>
      <c r="E81" s="1"/>
      <c r="F81" s="1"/>
      <c r="G81" s="1"/>
    </row>
    <row r="82" spans="1:7" ht="15">
      <c r="A82" s="34" t="s">
        <v>38</v>
      </c>
      <c r="B82" s="20"/>
      <c r="C82" s="20"/>
      <c r="D82" s="20"/>
      <c r="E82" s="20"/>
      <c r="F82" s="20"/>
      <c r="G82" s="1"/>
    </row>
    <row r="83" spans="1:7" ht="15" hidden="1">
      <c r="A83" s="5"/>
      <c r="B83" s="18"/>
      <c r="C83" s="1"/>
      <c r="D83" s="1"/>
      <c r="E83" s="1"/>
      <c r="F83" s="1"/>
      <c r="G83" s="1"/>
    </row>
    <row r="84" spans="1:7" ht="16.5">
      <c r="A84" s="5" t="s">
        <v>122</v>
      </c>
      <c r="B84" s="124">
        <f>C75/C77</f>
        <v>0.9888954406750657</v>
      </c>
      <c r="C84" s="1"/>
      <c r="D84" s="1"/>
      <c r="E84" s="1"/>
      <c r="F84" s="1"/>
      <c r="G84" s="1"/>
    </row>
    <row r="85" spans="1:7" ht="46.5" customHeight="1">
      <c r="A85" s="162" t="s">
        <v>123</v>
      </c>
      <c r="B85" s="162"/>
      <c r="C85" s="162"/>
      <c r="D85" s="162"/>
      <c r="E85" s="162"/>
      <c r="F85" s="162"/>
      <c r="G85" s="162"/>
    </row>
    <row r="86" spans="1:7" ht="15">
      <c r="A86" s="4" t="s">
        <v>13</v>
      </c>
      <c r="B86" s="1"/>
      <c r="C86" s="1"/>
      <c r="D86" s="1"/>
      <c r="E86" s="1"/>
      <c r="F86" s="1"/>
      <c r="G86" s="1"/>
    </row>
    <row r="87" spans="1:7" ht="30.75" customHeight="1">
      <c r="A87" s="157" t="s">
        <v>14</v>
      </c>
      <c r="B87" s="157"/>
      <c r="C87" s="157"/>
      <c r="D87" s="157"/>
      <c r="E87" s="157"/>
      <c r="F87" s="157"/>
      <c r="G87" s="157"/>
    </row>
    <row r="88" spans="1:7" ht="15">
      <c r="A88" s="5" t="s">
        <v>124</v>
      </c>
      <c r="B88" s="124">
        <f>C75+B79+15</f>
        <v>208.32528821058685</v>
      </c>
      <c r="C88" s="1"/>
      <c r="D88" s="1"/>
      <c r="E88" s="1"/>
      <c r="F88" s="1"/>
      <c r="G88" s="1"/>
    </row>
    <row r="89" spans="1:7" ht="31.5" customHeight="1">
      <c r="A89" s="149" t="s">
        <v>125</v>
      </c>
      <c r="B89" s="149"/>
      <c r="C89" s="149"/>
      <c r="D89" s="149"/>
      <c r="E89" s="149"/>
      <c r="F89" s="149"/>
      <c r="G89" s="149"/>
    </row>
    <row r="90" spans="1:7" ht="20.25" customHeight="1">
      <c r="A90" s="160" t="s">
        <v>83</v>
      </c>
      <c r="B90" s="161"/>
      <c r="C90" s="161"/>
      <c r="D90" s="161"/>
      <c r="E90" s="161"/>
      <c r="F90" s="161"/>
      <c r="G90" s="161"/>
    </row>
    <row r="91" spans="1:7" ht="15.75">
      <c r="A91" s="169" t="s">
        <v>8</v>
      </c>
      <c r="B91" s="169"/>
      <c r="C91" s="169"/>
      <c r="D91" s="169"/>
      <c r="E91" s="169"/>
      <c r="F91" s="169"/>
      <c r="G91" s="169"/>
    </row>
    <row r="92" spans="1:18" ht="31.5" customHeight="1">
      <c r="A92" s="173" t="s">
        <v>6</v>
      </c>
      <c r="B92" s="165" t="s">
        <v>87</v>
      </c>
      <c r="C92" s="165"/>
      <c r="D92" s="165"/>
      <c r="E92" s="165" t="s">
        <v>82</v>
      </c>
      <c r="F92" s="165"/>
      <c r="G92" s="165"/>
      <c r="M92" s="171"/>
      <c r="N92" s="171"/>
      <c r="O92" s="171"/>
      <c r="P92" s="171"/>
      <c r="Q92" s="171"/>
      <c r="R92" s="171"/>
    </row>
    <row r="93" spans="1:7" ht="22.5">
      <c r="A93" s="174"/>
      <c r="B93" s="17" t="s">
        <v>0</v>
      </c>
      <c r="C93" s="17" t="s">
        <v>9</v>
      </c>
      <c r="D93" s="17" t="s">
        <v>10</v>
      </c>
      <c r="E93" s="17" t="s">
        <v>0</v>
      </c>
      <c r="F93" s="17" t="s">
        <v>9</v>
      </c>
      <c r="G93" s="17" t="s">
        <v>10</v>
      </c>
    </row>
    <row r="94" spans="1:7" ht="15">
      <c r="A94" s="7" t="s">
        <v>11</v>
      </c>
      <c r="B94" s="19" t="s">
        <v>12</v>
      </c>
      <c r="C94" s="19" t="s">
        <v>12</v>
      </c>
      <c r="D94" s="19" t="s">
        <v>12</v>
      </c>
      <c r="E94" s="19" t="s">
        <v>12</v>
      </c>
      <c r="F94" s="19" t="s">
        <v>12</v>
      </c>
      <c r="G94" s="19" t="s">
        <v>12</v>
      </c>
    </row>
    <row r="95" spans="1:17" s="84" customFormat="1" ht="25.5">
      <c r="A95" s="85" t="s">
        <v>78</v>
      </c>
      <c r="B95" s="106">
        <v>30150</v>
      </c>
      <c r="C95" s="107">
        <v>35700</v>
      </c>
      <c r="D95" s="83">
        <f>B95/C95</f>
        <v>0.8445378151260504</v>
      </c>
      <c r="E95" s="82">
        <v>67.1</v>
      </c>
      <c r="F95" s="82">
        <v>57</v>
      </c>
      <c r="G95" s="83">
        <f>E95/F95</f>
        <v>1.1771929824561402</v>
      </c>
      <c r="J95" s="85"/>
      <c r="L95" s="91"/>
      <c r="M95" s="91"/>
      <c r="N95" s="91"/>
      <c r="O95" s="91"/>
      <c r="P95" s="91"/>
      <c r="Q95" s="91"/>
    </row>
    <row r="96" spans="1:17" s="84" customFormat="1" ht="15" customHeight="1" hidden="1">
      <c r="A96" s="85" t="s">
        <v>39</v>
      </c>
      <c r="B96" s="93"/>
      <c r="C96" s="94"/>
      <c r="D96" s="100"/>
      <c r="E96" s="93"/>
      <c r="F96" s="94"/>
      <c r="G96" s="100"/>
      <c r="J96" s="85"/>
      <c r="L96" s="91"/>
      <c r="M96" s="91"/>
      <c r="N96" s="91"/>
      <c r="O96" s="91"/>
      <c r="P96" s="91"/>
      <c r="Q96" s="91"/>
    </row>
    <row r="97" spans="1:17" s="84" customFormat="1" ht="15" customHeight="1" hidden="1">
      <c r="A97" s="85" t="s">
        <v>40</v>
      </c>
      <c r="B97" s="96"/>
      <c r="C97" s="97"/>
      <c r="D97" s="100"/>
      <c r="E97" s="96"/>
      <c r="F97" s="97"/>
      <c r="G97" s="100"/>
      <c r="J97" s="85"/>
      <c r="L97" s="91"/>
      <c r="M97" s="91"/>
      <c r="N97" s="91"/>
      <c r="O97" s="91"/>
      <c r="P97" s="91"/>
      <c r="Q97" s="91"/>
    </row>
    <row r="98" spans="1:17" s="84" customFormat="1" ht="15" hidden="1">
      <c r="A98" s="85" t="s">
        <v>41</v>
      </c>
      <c r="B98" s="96"/>
      <c r="C98" s="97"/>
      <c r="D98" s="100"/>
      <c r="E98" s="96"/>
      <c r="F98" s="97"/>
      <c r="G98" s="100"/>
      <c r="J98" s="85"/>
      <c r="L98" s="91"/>
      <c r="M98" s="91"/>
      <c r="N98" s="91"/>
      <c r="O98" s="91"/>
      <c r="P98" s="91"/>
      <c r="Q98" s="91"/>
    </row>
    <row r="99" spans="1:17" s="84" customFormat="1" ht="15" hidden="1">
      <c r="A99" s="98"/>
      <c r="B99" s="102"/>
      <c r="C99" s="102"/>
      <c r="D99" s="100"/>
      <c r="E99" s="102"/>
      <c r="F99" s="102"/>
      <c r="G99" s="100"/>
      <c r="J99" s="85"/>
      <c r="L99" s="91"/>
      <c r="M99" s="91"/>
      <c r="N99" s="91"/>
      <c r="O99" s="91"/>
      <c r="P99" s="91"/>
      <c r="Q99" s="91"/>
    </row>
    <row r="100" spans="1:17" s="84" customFormat="1" ht="15" hidden="1">
      <c r="A100" s="98"/>
      <c r="B100" s="102"/>
      <c r="C100" s="102"/>
      <c r="D100" s="100"/>
      <c r="E100" s="102"/>
      <c r="F100" s="102"/>
      <c r="G100" s="100"/>
      <c r="J100" s="85"/>
      <c r="L100" s="91"/>
      <c r="M100" s="91"/>
      <c r="N100" s="91"/>
      <c r="O100" s="91"/>
      <c r="P100" s="91"/>
      <c r="Q100" s="91"/>
    </row>
    <row r="101" spans="1:17" s="84" customFormat="1" ht="15" hidden="1">
      <c r="A101" s="98"/>
      <c r="B101" s="102"/>
      <c r="C101" s="102"/>
      <c r="D101" s="100"/>
      <c r="E101" s="102"/>
      <c r="F101" s="102"/>
      <c r="G101" s="100"/>
      <c r="L101" s="91"/>
      <c r="M101" s="91"/>
      <c r="N101" s="91"/>
      <c r="O101" s="91"/>
      <c r="P101" s="91"/>
      <c r="Q101" s="91"/>
    </row>
    <row r="102" spans="1:7" s="84" customFormat="1" ht="15" hidden="1">
      <c r="A102" s="98"/>
      <c r="B102" s="102"/>
      <c r="C102" s="102"/>
      <c r="D102" s="100"/>
      <c r="E102" s="102"/>
      <c r="F102" s="102"/>
      <c r="G102" s="100"/>
    </row>
    <row r="103" spans="1:7" s="84" customFormat="1" ht="22.5" customHeight="1" hidden="1">
      <c r="A103" s="98"/>
      <c r="B103" s="102"/>
      <c r="C103" s="102"/>
      <c r="D103" s="100"/>
      <c r="E103" s="102"/>
      <c r="F103" s="102"/>
      <c r="G103" s="100"/>
    </row>
    <row r="104" spans="1:7" s="84" customFormat="1" ht="22.5" customHeight="1" hidden="1">
      <c r="A104" s="98"/>
      <c r="B104" s="102"/>
      <c r="C104" s="102"/>
      <c r="D104" s="100"/>
      <c r="E104" s="102"/>
      <c r="F104" s="102"/>
      <c r="G104" s="100"/>
    </row>
    <row r="105" spans="1:7" s="84" customFormat="1" ht="25.5" customHeight="1" hidden="1">
      <c r="A105" s="98"/>
      <c r="B105" s="102"/>
      <c r="C105" s="102"/>
      <c r="D105" s="100"/>
      <c r="E105" s="102"/>
      <c r="F105" s="102"/>
      <c r="G105" s="100"/>
    </row>
    <row r="106" spans="1:7" s="84" customFormat="1" ht="27.75" customHeight="1" hidden="1">
      <c r="A106" s="98"/>
      <c r="B106" s="102"/>
      <c r="C106" s="102"/>
      <c r="D106" s="100"/>
      <c r="E106" s="102"/>
      <c r="F106" s="102"/>
      <c r="G106" s="100"/>
    </row>
    <row r="107" spans="1:7" s="84" customFormat="1" ht="25.5" customHeight="1" hidden="1">
      <c r="A107" s="98"/>
      <c r="B107" s="102"/>
      <c r="C107" s="102"/>
      <c r="D107" s="100"/>
      <c r="E107" s="102"/>
      <c r="F107" s="102"/>
      <c r="G107" s="100"/>
    </row>
    <row r="108" spans="1:7" s="84" customFormat="1" ht="27" customHeight="1" hidden="1">
      <c r="A108" s="98"/>
      <c r="B108" s="102"/>
      <c r="C108" s="102"/>
      <c r="D108" s="100"/>
      <c r="E108" s="102"/>
      <c r="F108" s="102"/>
      <c r="G108" s="100"/>
    </row>
    <row r="109" spans="1:7" s="84" customFormat="1" ht="27.75" customHeight="1">
      <c r="A109" s="79" t="s">
        <v>77</v>
      </c>
      <c r="B109" s="89">
        <v>3.34</v>
      </c>
      <c r="C109" s="86">
        <v>0</v>
      </c>
      <c r="D109" s="100">
        <v>0</v>
      </c>
      <c r="E109" s="89">
        <v>10</v>
      </c>
      <c r="F109" s="89">
        <v>6.65</v>
      </c>
      <c r="G109" s="83">
        <f>E109/F109</f>
        <v>1.5037593984962405</v>
      </c>
    </row>
    <row r="110" spans="1:7" ht="15" hidden="1">
      <c r="A110" s="31"/>
      <c r="B110" s="42"/>
      <c r="C110" s="42"/>
      <c r="D110" s="43" t="e">
        <v>#DIV/0!</v>
      </c>
      <c r="E110" s="42"/>
      <c r="F110" s="42"/>
      <c r="G110" s="43"/>
    </row>
    <row r="111" spans="1:11" ht="33" customHeight="1" hidden="1">
      <c r="A111" s="31"/>
      <c r="B111" s="42"/>
      <c r="C111" s="42"/>
      <c r="D111" s="43" t="e">
        <v>#DIV/0!</v>
      </c>
      <c r="E111" s="42"/>
      <c r="F111" s="42"/>
      <c r="G111" s="43"/>
      <c r="K111" s="32"/>
    </row>
    <row r="112" spans="1:11" ht="33" customHeight="1">
      <c r="A112" s="139" t="s">
        <v>130</v>
      </c>
      <c r="B112" s="42"/>
      <c r="C112" s="42"/>
      <c r="D112" s="43"/>
      <c r="E112" s="42"/>
      <c r="F112" s="42"/>
      <c r="G112" s="43"/>
      <c r="K112" s="32"/>
    </row>
    <row r="113" spans="1:17" s="84" customFormat="1" ht="38.25">
      <c r="A113" s="88" t="s">
        <v>138</v>
      </c>
      <c r="B113" s="86">
        <v>46.36</v>
      </c>
      <c r="C113" s="86">
        <v>44.748</v>
      </c>
      <c r="D113" s="83">
        <f>B113/C113</f>
        <v>1.0360239563779388</v>
      </c>
      <c r="E113" s="82">
        <v>1924.1</v>
      </c>
      <c r="F113" s="82">
        <v>941.6</v>
      </c>
      <c r="G113" s="83">
        <f>E113/F113</f>
        <v>2.043436703483432</v>
      </c>
      <c r="I113" s="87"/>
      <c r="J113" s="90"/>
      <c r="L113" s="114"/>
      <c r="M113" s="114"/>
      <c r="N113" s="114"/>
      <c r="O113" s="114"/>
      <c r="P113" s="114"/>
      <c r="Q113" s="114"/>
    </row>
    <row r="114" spans="1:17" s="84" customFormat="1" ht="30" customHeight="1">
      <c r="A114" s="88" t="s">
        <v>130</v>
      </c>
      <c r="B114" s="86"/>
      <c r="C114" s="86"/>
      <c r="D114" s="81"/>
      <c r="E114" s="82"/>
      <c r="F114" s="82"/>
      <c r="G114" s="83"/>
      <c r="I114" s="87"/>
      <c r="J114" s="90"/>
      <c r="L114" s="132"/>
      <c r="M114" s="132"/>
      <c r="N114" s="132"/>
      <c r="O114" s="132"/>
      <c r="P114" s="132"/>
      <c r="Q114" s="132"/>
    </row>
    <row r="115" spans="1:17" s="84" customFormat="1" ht="38.25">
      <c r="A115" s="88" t="s">
        <v>128</v>
      </c>
      <c r="B115" s="86"/>
      <c r="C115" s="86"/>
      <c r="D115" s="81"/>
      <c r="E115" s="82">
        <v>13.7</v>
      </c>
      <c r="F115" s="82">
        <v>13.6</v>
      </c>
      <c r="G115" s="83">
        <f>E115/F115</f>
        <v>1.0073529411764706</v>
      </c>
      <c r="I115" s="87"/>
      <c r="J115" s="90"/>
      <c r="L115" s="119"/>
      <c r="M115" s="119"/>
      <c r="N115" s="119"/>
      <c r="O115" s="119"/>
      <c r="P115" s="119"/>
      <c r="Q115" s="119"/>
    </row>
    <row r="116" spans="1:7" ht="12.75" customHeight="1">
      <c r="A116" s="39" t="s">
        <v>42</v>
      </c>
      <c r="B116" s="44"/>
      <c r="C116" s="44"/>
      <c r="D116" s="45">
        <f>D95/2</f>
        <v>0.4222689075630252</v>
      </c>
      <c r="E116" s="44"/>
      <c r="F116" s="44"/>
      <c r="G116" s="45">
        <f>(G95+G115)/2</f>
        <v>1.0922729618163054</v>
      </c>
    </row>
    <row r="117" spans="1:7" ht="15">
      <c r="A117" s="39" t="s">
        <v>43</v>
      </c>
      <c r="B117" s="44" t="s">
        <v>22</v>
      </c>
      <c r="C117" s="44" t="s">
        <v>22</v>
      </c>
      <c r="D117" s="45">
        <v>1</v>
      </c>
      <c r="E117" s="44"/>
      <c r="F117" s="44"/>
      <c r="G117" s="43">
        <v>1</v>
      </c>
    </row>
    <row r="118" spans="1:7" ht="15">
      <c r="A118" s="20"/>
      <c r="B118" s="20"/>
      <c r="C118" s="20"/>
      <c r="D118" s="38"/>
      <c r="E118" s="20"/>
      <c r="F118" s="36"/>
      <c r="G118" s="37"/>
    </row>
    <row r="119" spans="1:7" ht="15">
      <c r="A119" s="34" t="s">
        <v>35</v>
      </c>
      <c r="B119" s="20"/>
      <c r="C119" s="20"/>
      <c r="D119" s="20"/>
      <c r="E119" s="20"/>
      <c r="F119" s="1"/>
      <c r="G119" s="1"/>
    </row>
    <row r="120" spans="1:7" s="50" customFormat="1" ht="16.5">
      <c r="A120" s="71" t="s">
        <v>132</v>
      </c>
      <c r="B120" s="148">
        <f>(G95+G115)/2*100</f>
        <v>109.22729618163054</v>
      </c>
      <c r="C120" s="64"/>
      <c r="D120" s="64"/>
      <c r="E120" s="64"/>
      <c r="F120" s="62"/>
      <c r="G120" s="62"/>
    </row>
    <row r="121" spans="1:7" s="50" customFormat="1" ht="15">
      <c r="A121" s="61" t="s">
        <v>37</v>
      </c>
      <c r="B121" s="57"/>
      <c r="C121" s="57"/>
      <c r="D121" s="57"/>
      <c r="E121" s="57"/>
      <c r="F121" s="62"/>
      <c r="G121" s="62"/>
    </row>
    <row r="122" spans="1:7" s="50" customFormat="1" ht="16.5">
      <c r="A122" s="66" t="s">
        <v>133</v>
      </c>
      <c r="B122" s="78">
        <f>D95/2*100</f>
        <v>42.226890756302524</v>
      </c>
      <c r="C122" s="67"/>
      <c r="D122" s="68"/>
      <c r="E122" s="62"/>
      <c r="F122" s="62"/>
      <c r="G122" s="62"/>
    </row>
    <row r="123" spans="1:7" ht="15">
      <c r="A123" s="34" t="s">
        <v>36</v>
      </c>
      <c r="B123" s="20"/>
      <c r="C123" s="20"/>
      <c r="D123" s="20"/>
      <c r="E123" s="1"/>
      <c r="F123" s="1"/>
      <c r="G123" s="1"/>
    </row>
    <row r="124" spans="1:7" ht="16.5">
      <c r="A124" s="5" t="s">
        <v>121</v>
      </c>
      <c r="B124" s="77">
        <f>G117*100</f>
        <v>100</v>
      </c>
      <c r="C124" s="23"/>
      <c r="D124" s="1"/>
      <c r="E124" s="1"/>
      <c r="F124" s="1"/>
      <c r="G124" s="1"/>
    </row>
    <row r="125" spans="1:7" ht="15">
      <c r="A125" s="34" t="s">
        <v>44</v>
      </c>
      <c r="B125" s="20"/>
      <c r="C125" s="20"/>
      <c r="D125" s="20"/>
      <c r="E125" s="1"/>
      <c r="F125" s="1"/>
      <c r="G125" s="1"/>
    </row>
    <row r="126" spans="1:7" ht="16.5">
      <c r="A126" s="5" t="s">
        <v>121</v>
      </c>
      <c r="B126" s="77">
        <f>D117*100</f>
        <v>100</v>
      </c>
      <c r="C126" s="23"/>
      <c r="D126" s="1"/>
      <c r="E126" s="1"/>
      <c r="F126" s="1"/>
      <c r="G126" s="1"/>
    </row>
    <row r="127" spans="1:7" ht="15">
      <c r="A127" s="34" t="s">
        <v>38</v>
      </c>
      <c r="B127" s="20"/>
      <c r="C127" s="20"/>
      <c r="D127" s="20"/>
      <c r="E127" s="20"/>
      <c r="F127" s="20"/>
      <c r="G127" s="1"/>
    </row>
    <row r="128" spans="1:7" ht="15" hidden="1">
      <c r="A128" s="5"/>
      <c r="B128" s="18"/>
      <c r="C128" s="1"/>
      <c r="D128" s="1"/>
      <c r="E128" s="1"/>
      <c r="F128" s="1"/>
      <c r="G128" s="1"/>
    </row>
    <row r="129" spans="1:7" ht="16.5">
      <c r="A129" s="5" t="s">
        <v>134</v>
      </c>
      <c r="B129" s="77">
        <f>B120/B122</f>
        <v>2.5866762677838873</v>
      </c>
      <c r="C129" s="1"/>
      <c r="D129" s="1"/>
      <c r="E129" s="1"/>
      <c r="F129" s="1"/>
      <c r="G129" s="1"/>
    </row>
    <row r="130" spans="1:7" ht="46.5" customHeight="1">
      <c r="A130" s="162" t="s">
        <v>135</v>
      </c>
      <c r="B130" s="162"/>
      <c r="C130" s="162"/>
      <c r="D130" s="162"/>
      <c r="E130" s="162"/>
      <c r="F130" s="162"/>
      <c r="G130" s="162"/>
    </row>
    <row r="131" spans="1:7" ht="15">
      <c r="A131" s="4" t="s">
        <v>13</v>
      </c>
      <c r="B131" s="1"/>
      <c r="C131" s="1"/>
      <c r="D131" s="1"/>
      <c r="E131" s="1"/>
      <c r="F131" s="1"/>
      <c r="G131" s="1"/>
    </row>
    <row r="132" spans="1:7" ht="30.75" customHeight="1">
      <c r="A132" s="157" t="s">
        <v>14</v>
      </c>
      <c r="B132" s="157"/>
      <c r="C132" s="157"/>
      <c r="D132" s="157"/>
      <c r="E132" s="157"/>
      <c r="F132" s="157"/>
      <c r="G132" s="157"/>
    </row>
    <row r="133" spans="1:7" ht="15">
      <c r="A133" s="5" t="s">
        <v>141</v>
      </c>
      <c r="B133" s="124">
        <f>B120+B124+25</f>
        <v>234.22729618163055</v>
      </c>
      <c r="C133" s="1"/>
      <c r="D133" s="1"/>
      <c r="E133" s="1"/>
      <c r="F133" s="1"/>
      <c r="G133" s="1"/>
    </row>
    <row r="134" spans="1:7" ht="31.5" customHeight="1">
      <c r="A134" s="149" t="s">
        <v>142</v>
      </c>
      <c r="B134" s="149"/>
      <c r="C134" s="149"/>
      <c r="D134" s="149"/>
      <c r="E134" s="149"/>
      <c r="F134" s="149"/>
      <c r="G134" s="149"/>
    </row>
    <row r="135" spans="1:7" ht="31.5" customHeight="1">
      <c r="A135" s="74"/>
      <c r="B135" s="74"/>
      <c r="C135" s="74"/>
      <c r="D135" s="74"/>
      <c r="E135" s="74"/>
      <c r="F135" s="74"/>
      <c r="G135" s="74"/>
    </row>
    <row r="136" spans="1:7" ht="31.5" customHeight="1">
      <c r="A136" s="149" t="s">
        <v>115</v>
      </c>
      <c r="B136" s="170"/>
      <c r="C136" s="170"/>
      <c r="D136" s="170"/>
      <c r="E136" s="170"/>
      <c r="F136" s="170"/>
      <c r="G136" s="170"/>
    </row>
    <row r="137" spans="1:7" ht="15.75">
      <c r="A137" s="169" t="s">
        <v>8</v>
      </c>
      <c r="B137" s="169"/>
      <c r="C137" s="169"/>
      <c r="D137" s="169"/>
      <c r="E137" s="169"/>
      <c r="F137" s="169"/>
      <c r="G137" s="169"/>
    </row>
    <row r="138" spans="1:18" s="50" customFormat="1" ht="31.5" customHeight="1">
      <c r="A138" s="150" t="s">
        <v>6</v>
      </c>
      <c r="B138" s="152" t="s">
        <v>88</v>
      </c>
      <c r="C138" s="152"/>
      <c r="D138" s="152"/>
      <c r="E138" s="152" t="s">
        <v>82</v>
      </c>
      <c r="F138" s="152"/>
      <c r="G138" s="152"/>
      <c r="M138" s="175"/>
      <c r="N138" s="175"/>
      <c r="O138" s="175"/>
      <c r="P138" s="175"/>
      <c r="Q138" s="175"/>
      <c r="R138" s="175"/>
    </row>
    <row r="139" spans="1:7" s="50" customFormat="1" ht="22.5">
      <c r="A139" s="151"/>
      <c r="B139" s="51" t="s">
        <v>0</v>
      </c>
      <c r="C139" s="51" t="s">
        <v>9</v>
      </c>
      <c r="D139" s="51" t="s">
        <v>10</v>
      </c>
      <c r="E139" s="51" t="s">
        <v>0</v>
      </c>
      <c r="F139" s="51" t="s">
        <v>9</v>
      </c>
      <c r="G139" s="51" t="s">
        <v>10</v>
      </c>
    </row>
    <row r="140" spans="1:7" s="50" customFormat="1" ht="15">
      <c r="A140" s="52" t="s">
        <v>11</v>
      </c>
      <c r="B140" s="53" t="s">
        <v>12</v>
      </c>
      <c r="C140" s="53" t="s">
        <v>12</v>
      </c>
      <c r="D140" s="53" t="s">
        <v>12</v>
      </c>
      <c r="E140" s="53" t="s">
        <v>12</v>
      </c>
      <c r="F140" s="53" t="s">
        <v>12</v>
      </c>
      <c r="G140" s="53" t="s">
        <v>12</v>
      </c>
    </row>
    <row r="141" spans="1:17" s="84" customFormat="1" ht="60.75" customHeight="1">
      <c r="A141" s="92" t="s">
        <v>107</v>
      </c>
      <c r="B141" s="82">
        <v>64.7</v>
      </c>
      <c r="C141" s="82">
        <v>64.7</v>
      </c>
      <c r="D141" s="100">
        <v>1</v>
      </c>
      <c r="E141" s="97">
        <v>96.3</v>
      </c>
      <c r="F141" s="97">
        <v>29.1</v>
      </c>
      <c r="G141" s="100">
        <f>E141/F141</f>
        <v>3.3092783505154637</v>
      </c>
      <c r="J141" s="90"/>
      <c r="L141" s="91"/>
      <c r="M141" s="91"/>
      <c r="N141" s="91"/>
      <c r="O141" s="91"/>
      <c r="P141" s="91"/>
      <c r="Q141" s="91"/>
    </row>
    <row r="142" spans="1:17" s="84" customFormat="1" ht="0.75" customHeight="1" hidden="1">
      <c r="A142" s="92"/>
      <c r="B142" s="82"/>
      <c r="C142" s="82"/>
      <c r="D142" s="100"/>
      <c r="E142" s="82"/>
      <c r="F142" s="82"/>
      <c r="G142" s="100"/>
      <c r="J142" s="90"/>
      <c r="L142" s="119"/>
      <c r="M142" s="119"/>
      <c r="N142" s="119"/>
      <c r="O142" s="119"/>
      <c r="P142" s="119"/>
      <c r="Q142" s="119"/>
    </row>
    <row r="143" spans="1:17" s="84" customFormat="1" ht="0.75" customHeight="1" hidden="1">
      <c r="A143" s="92"/>
      <c r="B143" s="82"/>
      <c r="C143" s="82"/>
      <c r="D143" s="100"/>
      <c r="E143" s="82"/>
      <c r="F143" s="82"/>
      <c r="G143" s="100"/>
      <c r="J143" s="90"/>
      <c r="L143" s="132"/>
      <c r="M143" s="132"/>
      <c r="N143" s="132"/>
      <c r="O143" s="132"/>
      <c r="P143" s="132"/>
      <c r="Q143" s="132"/>
    </row>
    <row r="144" spans="1:17" s="84" customFormat="1" ht="31.5" customHeight="1">
      <c r="A144" s="92" t="s">
        <v>129</v>
      </c>
      <c r="B144" s="82"/>
      <c r="C144" s="82"/>
      <c r="D144" s="100"/>
      <c r="E144" s="82"/>
      <c r="F144" s="82"/>
      <c r="G144" s="100"/>
      <c r="J144" s="90"/>
      <c r="L144" s="132"/>
      <c r="M144" s="132"/>
      <c r="N144" s="132"/>
      <c r="O144" s="132"/>
      <c r="P144" s="132"/>
      <c r="Q144" s="132"/>
    </row>
    <row r="145" spans="1:17" s="133" customFormat="1" ht="52.5" customHeight="1">
      <c r="A145" s="92" t="s">
        <v>89</v>
      </c>
      <c r="B145" s="82">
        <v>480.5</v>
      </c>
      <c r="C145" s="82">
        <v>421.2</v>
      </c>
      <c r="D145" s="83">
        <v>1.1407882241215574</v>
      </c>
      <c r="E145" s="82">
        <v>24.54</v>
      </c>
      <c r="F145" s="82">
        <v>24.54</v>
      </c>
      <c r="G145" s="100">
        <f>E145/F145</f>
        <v>1</v>
      </c>
      <c r="H145" s="137" t="s">
        <v>100</v>
      </c>
      <c r="I145" s="137"/>
      <c r="J145" s="138"/>
      <c r="L145" s="134"/>
      <c r="M145" s="134"/>
      <c r="N145" s="134"/>
      <c r="O145" s="134"/>
      <c r="P145" s="134"/>
      <c r="Q145" s="134"/>
    </row>
    <row r="146" spans="1:7" s="50" customFormat="1" ht="12.75" customHeight="1">
      <c r="A146" s="55" t="s">
        <v>42</v>
      </c>
      <c r="B146" s="56"/>
      <c r="C146" s="56"/>
      <c r="D146" s="73">
        <v>1</v>
      </c>
      <c r="E146" s="56"/>
      <c r="F146" s="56"/>
      <c r="G146" s="73">
        <v>1</v>
      </c>
    </row>
    <row r="147" spans="1:7" s="50" customFormat="1" ht="15">
      <c r="A147" s="55" t="s">
        <v>43</v>
      </c>
      <c r="B147" s="56" t="s">
        <v>22</v>
      </c>
      <c r="C147" s="56" t="s">
        <v>22</v>
      </c>
      <c r="D147" s="73">
        <v>1</v>
      </c>
      <c r="E147" s="56"/>
      <c r="F147" s="56"/>
      <c r="G147" s="54">
        <v>1</v>
      </c>
    </row>
    <row r="148" spans="1:7" s="50" customFormat="1" ht="15">
      <c r="A148" s="57"/>
      <c r="B148" s="57"/>
      <c r="C148" s="57"/>
      <c r="D148" s="58"/>
      <c r="E148" s="57"/>
      <c r="F148" s="59"/>
      <c r="G148" s="60"/>
    </row>
    <row r="149" spans="1:7" s="50" customFormat="1" ht="15">
      <c r="A149" s="61" t="s">
        <v>35</v>
      </c>
      <c r="B149" s="57"/>
      <c r="C149" s="57"/>
      <c r="D149" s="57"/>
      <c r="E149" s="57"/>
      <c r="F149" s="62"/>
      <c r="G149" s="62"/>
    </row>
    <row r="150" spans="1:7" s="50" customFormat="1" ht="16.5">
      <c r="A150" s="63" t="s">
        <v>110</v>
      </c>
      <c r="B150" s="125">
        <f>G145*100</f>
        <v>100</v>
      </c>
      <c r="C150" s="64"/>
      <c r="D150" s="64"/>
      <c r="E150" s="65"/>
      <c r="F150" s="62"/>
      <c r="G150" s="62"/>
    </row>
    <row r="151" spans="1:7" s="50" customFormat="1" ht="15">
      <c r="A151" s="61" t="s">
        <v>37</v>
      </c>
      <c r="B151" s="57"/>
      <c r="C151" s="57"/>
      <c r="D151" s="57"/>
      <c r="E151" s="57"/>
      <c r="F151" s="62"/>
      <c r="G151" s="62"/>
    </row>
    <row r="152" spans="1:7" s="50" customFormat="1" ht="16.5">
      <c r="A152" s="66" t="s">
        <v>109</v>
      </c>
      <c r="B152" s="78">
        <f>D146*100</f>
        <v>100</v>
      </c>
      <c r="C152" s="67"/>
      <c r="D152" s="68"/>
      <c r="E152" s="62"/>
      <c r="F152" s="62"/>
      <c r="G152" s="62"/>
    </row>
    <row r="153" spans="1:7" s="50" customFormat="1" ht="15">
      <c r="A153" s="61" t="s">
        <v>36</v>
      </c>
      <c r="B153" s="57"/>
      <c r="C153" s="57"/>
      <c r="D153" s="57"/>
      <c r="E153" s="62"/>
      <c r="F153" s="62"/>
      <c r="G153" s="62"/>
    </row>
    <row r="154" spans="1:7" s="50" customFormat="1" ht="16.5">
      <c r="A154" s="66" t="s">
        <v>106</v>
      </c>
      <c r="B154" s="78">
        <f>G147*100</f>
        <v>100</v>
      </c>
      <c r="C154" s="69"/>
      <c r="D154" s="62"/>
      <c r="E154" s="62"/>
      <c r="F154" s="62"/>
      <c r="G154" s="62"/>
    </row>
    <row r="155" spans="1:7" s="50" customFormat="1" ht="15">
      <c r="A155" s="61" t="s">
        <v>44</v>
      </c>
      <c r="B155" s="57"/>
      <c r="C155" s="57"/>
      <c r="D155" s="57"/>
      <c r="E155" s="62"/>
      <c r="F155" s="62"/>
      <c r="G155" s="62"/>
    </row>
    <row r="156" spans="1:7" s="50" customFormat="1" ht="16.5">
      <c r="A156" s="66" t="s">
        <v>108</v>
      </c>
      <c r="B156" s="78">
        <f>D147*100</f>
        <v>100</v>
      </c>
      <c r="C156" s="69"/>
      <c r="D156" s="62"/>
      <c r="E156" s="62"/>
      <c r="F156" s="62"/>
      <c r="G156" s="62"/>
    </row>
    <row r="157" spans="1:7" s="50" customFormat="1" ht="15">
      <c r="A157" s="61" t="s">
        <v>38</v>
      </c>
      <c r="B157" s="57"/>
      <c r="C157" s="57"/>
      <c r="D157" s="57"/>
      <c r="E157" s="57"/>
      <c r="F157" s="57"/>
      <c r="G157" s="62"/>
    </row>
    <row r="158" spans="1:7" s="50" customFormat="1" ht="15" hidden="1">
      <c r="A158" s="66"/>
      <c r="B158" s="68"/>
      <c r="C158" s="62"/>
      <c r="D158" s="62"/>
      <c r="E158" s="62"/>
      <c r="F158" s="62"/>
      <c r="G158" s="62"/>
    </row>
    <row r="159" spans="1:7" s="50" customFormat="1" ht="16.5">
      <c r="A159" s="66" t="s">
        <v>96</v>
      </c>
      <c r="B159" s="70">
        <f>B150/B152</f>
        <v>1</v>
      </c>
      <c r="C159" s="62"/>
      <c r="D159" s="62"/>
      <c r="E159" s="62"/>
      <c r="F159" s="62"/>
      <c r="G159" s="62"/>
    </row>
    <row r="160" spans="1:7" s="50" customFormat="1" ht="46.5" customHeight="1">
      <c r="A160" s="153" t="s">
        <v>97</v>
      </c>
      <c r="B160" s="153"/>
      <c r="C160" s="153"/>
      <c r="D160" s="153"/>
      <c r="E160" s="153"/>
      <c r="F160" s="153"/>
      <c r="G160" s="153"/>
    </row>
    <row r="161" spans="1:7" ht="15">
      <c r="A161" s="4" t="s">
        <v>13</v>
      </c>
      <c r="B161" s="1"/>
      <c r="C161" s="1"/>
      <c r="D161" s="1"/>
      <c r="E161" s="1"/>
      <c r="F161" s="1"/>
      <c r="G161" s="1"/>
    </row>
    <row r="162" spans="1:7" ht="30.75" customHeight="1">
      <c r="A162" s="157" t="s">
        <v>14</v>
      </c>
      <c r="B162" s="157"/>
      <c r="C162" s="157"/>
      <c r="D162" s="157"/>
      <c r="E162" s="157"/>
      <c r="F162" s="157"/>
      <c r="G162" s="157"/>
    </row>
    <row r="163" spans="1:7" ht="15">
      <c r="A163" s="5" t="s">
        <v>102</v>
      </c>
      <c r="B163" s="124">
        <f>B150+B154+25</f>
        <v>225</v>
      </c>
      <c r="C163" s="1"/>
      <c r="D163" s="1"/>
      <c r="E163" s="1"/>
      <c r="F163" s="1"/>
      <c r="G163" s="1"/>
    </row>
    <row r="164" spans="1:7" ht="31.5" customHeight="1">
      <c r="A164" s="149" t="s">
        <v>95</v>
      </c>
      <c r="B164" s="149"/>
      <c r="C164" s="149"/>
      <c r="D164" s="149"/>
      <c r="E164" s="149"/>
      <c r="F164" s="149"/>
      <c r="G164" s="149"/>
    </row>
    <row r="165" spans="1:3" ht="27.75" customHeight="1">
      <c r="A165" s="146" t="s">
        <v>116</v>
      </c>
      <c r="B165" s="120"/>
      <c r="C165" s="120"/>
    </row>
    <row r="166" spans="1:7" ht="15" customHeight="1">
      <c r="A166" s="150" t="s">
        <v>6</v>
      </c>
      <c r="B166" s="152" t="s">
        <v>88</v>
      </c>
      <c r="C166" s="152"/>
      <c r="D166" s="152"/>
      <c r="E166" s="152" t="s">
        <v>82</v>
      </c>
      <c r="F166" s="152"/>
      <c r="G166" s="152"/>
    </row>
    <row r="167" spans="1:7" ht="22.5">
      <c r="A167" s="151"/>
      <c r="B167" s="51" t="s">
        <v>0</v>
      </c>
      <c r="C167" s="51" t="s">
        <v>9</v>
      </c>
      <c r="D167" s="51" t="s">
        <v>10</v>
      </c>
      <c r="E167" s="51" t="s">
        <v>0</v>
      </c>
      <c r="F167" s="51" t="s">
        <v>9</v>
      </c>
      <c r="G167" s="51" t="s">
        <v>10</v>
      </c>
    </row>
    <row r="168" spans="1:7" ht="15">
      <c r="A168" s="52" t="s">
        <v>11</v>
      </c>
      <c r="B168" s="53" t="s">
        <v>12</v>
      </c>
      <c r="C168" s="53" t="s">
        <v>12</v>
      </c>
      <c r="D168" s="53" t="s">
        <v>12</v>
      </c>
      <c r="E168" s="53" t="s">
        <v>12</v>
      </c>
      <c r="F168" s="53" t="s">
        <v>12</v>
      </c>
      <c r="G168" s="53" t="s">
        <v>12</v>
      </c>
    </row>
    <row r="169" spans="1:7" ht="51.75" customHeight="1">
      <c r="A169" s="92" t="s">
        <v>104</v>
      </c>
      <c r="B169" s="82">
        <v>215.76</v>
      </c>
      <c r="C169" s="82">
        <v>215.51</v>
      </c>
      <c r="D169" s="100">
        <f>B169/C169</f>
        <v>1.0011600389773097</v>
      </c>
      <c r="E169" s="86">
        <v>1452.05</v>
      </c>
      <c r="F169" s="86">
        <v>555.88</v>
      </c>
      <c r="G169" s="100">
        <f>E169/F169</f>
        <v>2.6121644959343744</v>
      </c>
    </row>
    <row r="170" spans="1:7" ht="36" customHeight="1">
      <c r="A170" s="92" t="s">
        <v>130</v>
      </c>
      <c r="B170" s="82"/>
      <c r="C170" s="82"/>
      <c r="D170" s="100"/>
      <c r="E170" s="86"/>
      <c r="F170" s="86"/>
      <c r="G170" s="100"/>
    </row>
    <row r="171" spans="1:7" ht="57.75" customHeight="1">
      <c r="A171" s="92" t="s">
        <v>90</v>
      </c>
      <c r="B171" s="89">
        <v>1.47</v>
      </c>
      <c r="C171" s="89">
        <v>1.43</v>
      </c>
      <c r="D171" s="100">
        <f>B171/C171</f>
        <v>1.027972027972028</v>
      </c>
      <c r="E171" s="86">
        <v>2.1</v>
      </c>
      <c r="F171" s="86">
        <v>2.1</v>
      </c>
      <c r="G171" s="100">
        <f>E171/F171</f>
        <v>1</v>
      </c>
    </row>
    <row r="172" spans="1:7" ht="25.5">
      <c r="A172" s="92" t="s">
        <v>91</v>
      </c>
      <c r="B172" s="82"/>
      <c r="C172" s="82"/>
      <c r="D172" s="100"/>
      <c r="E172" s="86">
        <v>21.53</v>
      </c>
      <c r="F172" s="86">
        <v>21.53</v>
      </c>
      <c r="G172" s="100">
        <f>E172/F172</f>
        <v>1</v>
      </c>
    </row>
    <row r="173" spans="1:7" ht="25.5">
      <c r="A173" s="92" t="s">
        <v>103</v>
      </c>
      <c r="B173" s="82"/>
      <c r="C173" s="82"/>
      <c r="D173" s="100"/>
      <c r="E173" s="86">
        <v>41.68</v>
      </c>
      <c r="F173" s="86">
        <v>17.2</v>
      </c>
      <c r="G173" s="100">
        <f>E173/F173</f>
        <v>2.4232558139534883</v>
      </c>
    </row>
    <row r="174" spans="1:7" ht="25.5">
      <c r="A174" s="92" t="s">
        <v>130</v>
      </c>
      <c r="B174" s="82"/>
      <c r="C174" s="82"/>
      <c r="D174" s="100"/>
      <c r="E174" s="81"/>
      <c r="F174" s="81"/>
      <c r="G174" s="100"/>
    </row>
    <row r="175" spans="1:7" ht="15">
      <c r="A175" s="55" t="s">
        <v>42</v>
      </c>
      <c r="B175" s="56"/>
      <c r="C175" s="56"/>
      <c r="D175" s="73">
        <f>(D169+D171)/2</f>
        <v>1.0145660334746687</v>
      </c>
      <c r="E175" s="73"/>
      <c r="F175" s="73"/>
      <c r="G175" s="73">
        <f>(G171+G172)/2</f>
        <v>1</v>
      </c>
    </row>
    <row r="176" spans="1:7" ht="15">
      <c r="A176" s="55" t="s">
        <v>43</v>
      </c>
      <c r="B176" s="56" t="s">
        <v>22</v>
      </c>
      <c r="C176" s="56" t="s">
        <v>22</v>
      </c>
      <c r="D176" s="73">
        <v>1</v>
      </c>
      <c r="E176" s="73"/>
      <c r="F176" s="73"/>
      <c r="G176" s="54">
        <v>1</v>
      </c>
    </row>
    <row r="177" spans="1:7" ht="15">
      <c r="A177" s="61" t="s">
        <v>35</v>
      </c>
      <c r="B177" s="57"/>
      <c r="C177" s="57"/>
      <c r="D177" s="57"/>
      <c r="E177" s="57"/>
      <c r="F177" s="62"/>
      <c r="G177" s="62"/>
    </row>
    <row r="178" spans="1:7" ht="16.5">
      <c r="A178" s="63" t="s">
        <v>105</v>
      </c>
      <c r="B178" s="125">
        <f>(G171+G172)/2*100</f>
        <v>100</v>
      </c>
      <c r="C178" s="64"/>
      <c r="D178" s="64"/>
      <c r="E178" s="65"/>
      <c r="F178" s="62"/>
      <c r="G178" s="62"/>
    </row>
    <row r="179" spans="1:7" ht="15">
      <c r="A179" s="61" t="s">
        <v>37</v>
      </c>
      <c r="B179" s="57"/>
      <c r="C179" s="57"/>
      <c r="D179" s="57"/>
      <c r="E179" s="57"/>
      <c r="F179" s="62"/>
      <c r="G179" s="62"/>
    </row>
    <row r="180" spans="1:7" ht="16.5">
      <c r="A180" s="66" t="s">
        <v>131</v>
      </c>
      <c r="B180" s="78">
        <f>D175*100</f>
        <v>101.45660334746687</v>
      </c>
      <c r="C180" s="67"/>
      <c r="D180" s="68"/>
      <c r="E180" s="62"/>
      <c r="F180" s="62"/>
      <c r="G180" s="62"/>
    </row>
    <row r="181" spans="1:7" ht="15">
      <c r="A181" s="61" t="s">
        <v>36</v>
      </c>
      <c r="B181" s="57"/>
      <c r="C181" s="57"/>
      <c r="D181" s="57"/>
      <c r="E181" s="62"/>
      <c r="F181" s="62"/>
      <c r="G181" s="62"/>
    </row>
    <row r="182" spans="1:7" ht="16.5">
      <c r="A182" s="66" t="s">
        <v>106</v>
      </c>
      <c r="B182" s="78">
        <f>G175*100</f>
        <v>100</v>
      </c>
      <c r="C182" s="69"/>
      <c r="D182" s="62"/>
      <c r="E182" s="62"/>
      <c r="F182" s="62"/>
      <c r="G182" s="62"/>
    </row>
    <row r="183" spans="1:7" ht="15">
      <c r="A183" s="61" t="s">
        <v>44</v>
      </c>
      <c r="B183" s="57"/>
      <c r="C183" s="57"/>
      <c r="D183" s="57"/>
      <c r="E183" s="62"/>
      <c r="F183" s="62"/>
      <c r="G183" s="62"/>
    </row>
    <row r="184" spans="1:7" ht="16.5">
      <c r="A184" s="66" t="s">
        <v>106</v>
      </c>
      <c r="B184" s="78">
        <f>D176*100</f>
        <v>100</v>
      </c>
      <c r="C184" s="69"/>
      <c r="D184" s="62"/>
      <c r="E184" s="62"/>
      <c r="F184" s="62"/>
      <c r="G184" s="62"/>
    </row>
    <row r="185" spans="1:7" ht="15">
      <c r="A185" s="61" t="s">
        <v>38</v>
      </c>
      <c r="B185" s="57"/>
      <c r="C185" s="57"/>
      <c r="D185" s="57"/>
      <c r="E185" s="57"/>
      <c r="F185" s="57"/>
      <c r="G185" s="62"/>
    </row>
    <row r="186" spans="1:7" ht="15">
      <c r="A186" s="66"/>
      <c r="B186" s="68"/>
      <c r="C186" s="62"/>
      <c r="D186" s="62"/>
      <c r="E186" s="62"/>
      <c r="F186" s="62"/>
      <c r="G186" s="62"/>
    </row>
    <row r="187" spans="1:7" ht="16.5">
      <c r="A187" s="66" t="s">
        <v>112</v>
      </c>
      <c r="B187" s="70">
        <f>B178/B180</f>
        <v>0.9856430897604731</v>
      </c>
      <c r="C187" s="62"/>
      <c r="D187" s="62"/>
      <c r="E187" s="62"/>
      <c r="F187" s="62"/>
      <c r="G187" s="62"/>
    </row>
    <row r="188" spans="1:7" ht="27" customHeight="1">
      <c r="A188" s="153" t="s">
        <v>113</v>
      </c>
      <c r="B188" s="153"/>
      <c r="C188" s="153"/>
      <c r="D188" s="153"/>
      <c r="E188" s="153"/>
      <c r="F188" s="153"/>
      <c r="G188" s="153"/>
    </row>
    <row r="189" spans="1:7" ht="15">
      <c r="A189" s="4" t="s">
        <v>13</v>
      </c>
      <c r="B189" s="1"/>
      <c r="C189" s="1"/>
      <c r="D189" s="1"/>
      <c r="E189" s="1"/>
      <c r="F189" s="1"/>
      <c r="G189" s="1"/>
    </row>
    <row r="190" spans="1:7" ht="15">
      <c r="A190" s="157" t="s">
        <v>14</v>
      </c>
      <c r="B190" s="157"/>
      <c r="C190" s="157"/>
      <c r="D190" s="157"/>
      <c r="E190" s="157"/>
      <c r="F190" s="157"/>
      <c r="G190" s="157"/>
    </row>
    <row r="191" spans="1:7" ht="15">
      <c r="A191" s="5" t="s">
        <v>143</v>
      </c>
      <c r="B191" s="124">
        <f>B178+B182+15</f>
        <v>215</v>
      </c>
      <c r="C191" s="1"/>
      <c r="D191" s="1"/>
      <c r="E191" s="1"/>
      <c r="F191" s="1"/>
      <c r="G191" s="1"/>
    </row>
    <row r="192" spans="1:7" ht="27" customHeight="1">
      <c r="A192" s="149" t="s">
        <v>95</v>
      </c>
      <c r="B192" s="149"/>
      <c r="C192" s="149"/>
      <c r="D192" s="149"/>
      <c r="E192" s="149"/>
      <c r="F192" s="149"/>
      <c r="G192" s="149"/>
    </row>
    <row r="193" ht="12.75">
      <c r="A193" s="120" t="s">
        <v>117</v>
      </c>
    </row>
    <row r="194" spans="1:7" ht="15">
      <c r="A194" s="150" t="s">
        <v>6</v>
      </c>
      <c r="B194" s="152" t="s">
        <v>88</v>
      </c>
      <c r="C194" s="152"/>
      <c r="D194" s="152"/>
      <c r="E194" s="152" t="s">
        <v>82</v>
      </c>
      <c r="F194" s="152"/>
      <c r="G194" s="152"/>
    </row>
    <row r="195" spans="1:7" ht="22.5">
      <c r="A195" s="151"/>
      <c r="B195" s="51" t="s">
        <v>0</v>
      </c>
      <c r="C195" s="51" t="s">
        <v>9</v>
      </c>
      <c r="D195" s="51" t="s">
        <v>10</v>
      </c>
      <c r="E195" s="51" t="s">
        <v>0</v>
      </c>
      <c r="F195" s="51" t="s">
        <v>9</v>
      </c>
      <c r="G195" s="51" t="s">
        <v>10</v>
      </c>
    </row>
    <row r="196" spans="1:7" ht="15">
      <c r="A196" s="52" t="s">
        <v>11</v>
      </c>
      <c r="B196" s="53" t="s">
        <v>12</v>
      </c>
      <c r="C196" s="53" t="s">
        <v>12</v>
      </c>
      <c r="D196" s="53" t="s">
        <v>12</v>
      </c>
      <c r="E196" s="53" t="s">
        <v>12</v>
      </c>
      <c r="F196" s="53" t="s">
        <v>12</v>
      </c>
      <c r="G196" s="53" t="s">
        <v>12</v>
      </c>
    </row>
    <row r="197" spans="1:14" ht="51">
      <c r="A197" s="92" t="s">
        <v>92</v>
      </c>
      <c r="B197" s="82"/>
      <c r="C197" s="82"/>
      <c r="D197" s="100"/>
      <c r="E197" s="86">
        <v>212</v>
      </c>
      <c r="F197" s="86">
        <v>212</v>
      </c>
      <c r="G197" s="100">
        <f>E197/F197</f>
        <v>1</v>
      </c>
      <c r="H197" s="158"/>
      <c r="I197" s="158"/>
      <c r="J197" s="158"/>
      <c r="K197" s="100"/>
      <c r="L197" s="81"/>
      <c r="M197" s="81"/>
      <c r="N197" s="135" t="e">
        <f>L197/M197</f>
        <v>#DIV/0!</v>
      </c>
    </row>
    <row r="198" spans="1:7" ht="15">
      <c r="A198" s="92"/>
      <c r="B198" s="82"/>
      <c r="C198" s="82"/>
      <c r="D198" s="100"/>
      <c r="E198" s="81"/>
      <c r="F198" s="81"/>
      <c r="G198" s="100"/>
    </row>
    <row r="199" spans="1:7" ht="15">
      <c r="A199" s="92"/>
      <c r="B199" s="82"/>
      <c r="C199" s="82"/>
      <c r="D199" s="100"/>
      <c r="E199" s="81"/>
      <c r="F199" s="81"/>
      <c r="G199" s="100"/>
    </row>
    <row r="200" spans="1:7" ht="15">
      <c r="A200" s="55" t="s">
        <v>42</v>
      </c>
      <c r="B200" s="56"/>
      <c r="C200" s="56"/>
      <c r="D200" s="73">
        <v>1</v>
      </c>
      <c r="E200" s="73"/>
      <c r="F200" s="73"/>
      <c r="G200" s="73">
        <v>1</v>
      </c>
    </row>
    <row r="201" spans="1:7" ht="15">
      <c r="A201" s="55" t="s">
        <v>43</v>
      </c>
      <c r="B201" s="56" t="s">
        <v>22</v>
      </c>
      <c r="C201" s="56" t="s">
        <v>22</v>
      </c>
      <c r="D201" s="73">
        <v>1</v>
      </c>
      <c r="E201" s="73"/>
      <c r="F201" s="73"/>
      <c r="G201" s="54">
        <v>1</v>
      </c>
    </row>
    <row r="202" spans="1:7" ht="15">
      <c r="A202" s="61" t="s">
        <v>35</v>
      </c>
      <c r="B202" s="57"/>
      <c r="C202" s="57"/>
      <c r="D202" s="57"/>
      <c r="E202" s="57"/>
      <c r="F202" s="62"/>
      <c r="G202" s="62"/>
    </row>
    <row r="203" spans="1:7" ht="16.5">
      <c r="A203" s="63" t="s">
        <v>110</v>
      </c>
      <c r="B203" s="136">
        <f>G197*100</f>
        <v>100</v>
      </c>
      <c r="C203" s="64"/>
      <c r="D203" s="64"/>
      <c r="E203" s="65"/>
      <c r="F203" s="62"/>
      <c r="G203" s="62"/>
    </row>
    <row r="204" spans="1:7" ht="15">
      <c r="A204" s="61" t="s">
        <v>37</v>
      </c>
      <c r="B204" s="57"/>
      <c r="C204" s="57"/>
      <c r="D204" s="57"/>
      <c r="E204" s="57"/>
      <c r="F204" s="62"/>
      <c r="G204" s="62"/>
    </row>
    <row r="205" spans="1:7" ht="16.5">
      <c r="A205" s="66" t="s">
        <v>109</v>
      </c>
      <c r="B205" s="121">
        <f>D200*100</f>
        <v>100</v>
      </c>
      <c r="C205" s="67"/>
      <c r="D205" s="68"/>
      <c r="E205" s="62"/>
      <c r="F205" s="62"/>
      <c r="G205" s="62"/>
    </row>
    <row r="206" spans="1:7" ht="15">
      <c r="A206" s="61" t="s">
        <v>36</v>
      </c>
      <c r="B206" s="57"/>
      <c r="C206" s="57"/>
      <c r="D206" s="57"/>
      <c r="E206" s="62"/>
      <c r="F206" s="62"/>
      <c r="G206" s="62"/>
    </row>
    <row r="207" spans="1:7" ht="16.5">
      <c r="A207" s="66" t="s">
        <v>106</v>
      </c>
      <c r="B207" s="78">
        <f>G201*100</f>
        <v>100</v>
      </c>
      <c r="C207" s="69"/>
      <c r="D207" s="62"/>
      <c r="E207" s="62"/>
      <c r="F207" s="62"/>
      <c r="G207" s="62"/>
    </row>
    <row r="208" spans="1:7" ht="15">
      <c r="A208" s="61" t="s">
        <v>44</v>
      </c>
      <c r="B208" s="57"/>
      <c r="C208" s="57"/>
      <c r="D208" s="57"/>
      <c r="E208" s="62"/>
      <c r="F208" s="62"/>
      <c r="G208" s="62"/>
    </row>
    <row r="209" spans="1:7" ht="16.5">
      <c r="A209" s="66" t="s">
        <v>126</v>
      </c>
      <c r="B209" s="78">
        <f>D201*100</f>
        <v>100</v>
      </c>
      <c r="C209" s="69"/>
      <c r="D209" s="62"/>
      <c r="E209" s="62"/>
      <c r="F209" s="62"/>
      <c r="G209" s="62"/>
    </row>
    <row r="210" spans="1:7" ht="15">
      <c r="A210" s="61" t="s">
        <v>38</v>
      </c>
      <c r="B210" s="57"/>
      <c r="C210" s="57"/>
      <c r="D210" s="57"/>
      <c r="E210" s="57"/>
      <c r="F210" s="57"/>
      <c r="G210" s="62"/>
    </row>
    <row r="211" spans="1:7" ht="15">
      <c r="A211" s="66"/>
      <c r="B211" s="68"/>
      <c r="C211" s="62"/>
      <c r="D211" s="62"/>
      <c r="E211" s="62"/>
      <c r="F211" s="62"/>
      <c r="G211" s="62"/>
    </row>
    <row r="212" spans="1:7" ht="16.5">
      <c r="A212" s="66" t="s">
        <v>96</v>
      </c>
      <c r="B212" s="122">
        <f>B203/B207</f>
        <v>1</v>
      </c>
      <c r="C212" s="62"/>
      <c r="D212" s="62"/>
      <c r="E212" s="62"/>
      <c r="F212" s="62"/>
      <c r="G212" s="62"/>
    </row>
    <row r="213" spans="1:7" ht="40.5" customHeight="1">
      <c r="A213" s="153" t="s">
        <v>101</v>
      </c>
      <c r="B213" s="153"/>
      <c r="C213" s="153"/>
      <c r="D213" s="153"/>
      <c r="E213" s="153"/>
      <c r="F213" s="153"/>
      <c r="G213" s="153"/>
    </row>
    <row r="214" spans="1:7" ht="15">
      <c r="A214" s="4" t="s">
        <v>13</v>
      </c>
      <c r="B214" s="1"/>
      <c r="C214" s="1"/>
      <c r="D214" s="1"/>
      <c r="E214" s="1"/>
      <c r="F214" s="1"/>
      <c r="G214" s="1"/>
    </row>
    <row r="215" spans="1:7" ht="15">
      <c r="A215" s="157" t="s">
        <v>14</v>
      </c>
      <c r="B215" s="157"/>
      <c r="C215" s="157"/>
      <c r="D215" s="157"/>
      <c r="E215" s="157"/>
      <c r="F215" s="157"/>
      <c r="G215" s="157"/>
    </row>
    <row r="216" spans="1:7" ht="15">
      <c r="A216" s="5" t="s">
        <v>102</v>
      </c>
      <c r="B216" s="123">
        <f>B203+B207+25</f>
        <v>225</v>
      </c>
      <c r="C216" s="1"/>
      <c r="D216" s="1"/>
      <c r="E216" s="1"/>
      <c r="F216" s="1"/>
      <c r="G216" s="1"/>
    </row>
    <row r="217" spans="1:7" ht="36" customHeight="1">
      <c r="A217" s="149" t="s">
        <v>95</v>
      </c>
      <c r="B217" s="149"/>
      <c r="C217" s="149"/>
      <c r="D217" s="149"/>
      <c r="E217" s="149"/>
      <c r="F217" s="149"/>
      <c r="G217" s="149"/>
    </row>
    <row r="219" spans="1:3" ht="12.75">
      <c r="A219" s="9" t="s">
        <v>136</v>
      </c>
      <c r="C219" s="9" t="s">
        <v>137</v>
      </c>
    </row>
  </sheetData>
  <sheetProtection/>
  <mergeCells count="52">
    <mergeCell ref="B166:D166"/>
    <mergeCell ref="E166:G166"/>
    <mergeCell ref="A188:G188"/>
    <mergeCell ref="A190:G190"/>
    <mergeCell ref="A192:G192"/>
    <mergeCell ref="H65:N65"/>
    <mergeCell ref="H66:N66"/>
    <mergeCell ref="M138:R138"/>
    <mergeCell ref="A134:G134"/>
    <mergeCell ref="A137:G137"/>
    <mergeCell ref="L35:Q35"/>
    <mergeCell ref="L36:Q36"/>
    <mergeCell ref="E7:G7"/>
    <mergeCell ref="M7:R7"/>
    <mergeCell ref="L14:Q14"/>
    <mergeCell ref="A7:A8"/>
    <mergeCell ref="A132:G132"/>
    <mergeCell ref="A91:G91"/>
    <mergeCell ref="A136:G136"/>
    <mergeCell ref="M92:R92"/>
    <mergeCell ref="A2:G2"/>
    <mergeCell ref="B4:G4"/>
    <mergeCell ref="A92:A93"/>
    <mergeCell ref="B92:D92"/>
    <mergeCell ref="E92:G92"/>
    <mergeCell ref="L39:Q39"/>
    <mergeCell ref="A77:B77"/>
    <mergeCell ref="B7:D7"/>
    <mergeCell ref="B5:G5"/>
    <mergeCell ref="A75:B75"/>
    <mergeCell ref="A130:G130"/>
    <mergeCell ref="A6:G6"/>
    <mergeCell ref="H68:N68"/>
    <mergeCell ref="A213:G213"/>
    <mergeCell ref="A215:G215"/>
    <mergeCell ref="H197:J197"/>
    <mergeCell ref="L63:Q63"/>
    <mergeCell ref="A90:G90"/>
    <mergeCell ref="A162:G162"/>
    <mergeCell ref="A85:G85"/>
    <mergeCell ref="A87:G87"/>
    <mergeCell ref="A89:G89"/>
    <mergeCell ref="A217:G217"/>
    <mergeCell ref="A164:G164"/>
    <mergeCell ref="A138:A139"/>
    <mergeCell ref="B138:D138"/>
    <mergeCell ref="E138:G138"/>
    <mergeCell ref="A160:G160"/>
    <mergeCell ref="A194:A195"/>
    <mergeCell ref="B194:D194"/>
    <mergeCell ref="E194:G194"/>
    <mergeCell ref="A166:A167"/>
  </mergeCells>
  <conditionalFormatting sqref="H67 H71">
    <cfRule type="cellIs" priority="3" dxfId="0" operator="equal" stopIfTrue="1">
      <formula>$C66</formula>
    </cfRule>
  </conditionalFormatting>
  <conditionalFormatting sqref="H65">
    <cfRule type="cellIs" priority="4" dxfId="0" operator="equal" stopIfTrue="1">
      <formula>$C64</formula>
    </cfRule>
  </conditionalFormatting>
  <conditionalFormatting sqref="H66">
    <cfRule type="cellIs" priority="5" dxfId="0" operator="equal" stopIfTrue="1">
      <formula>'6030'!#REF!</formula>
    </cfRule>
  </conditionalFormatting>
  <conditionalFormatting sqref="H70">
    <cfRule type="cellIs" priority="6" dxfId="0" operator="equal" stopIfTrue="1">
      <formula>$C68</formula>
    </cfRule>
  </conditionalFormatting>
  <conditionalFormatting sqref="H68:H69">
    <cfRule type="cellIs" priority="7" dxfId="0" operator="equal" stopIfTrue="1">
      <formula>'6030'!#REF!</formula>
    </cfRule>
  </conditionalFormatting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84" zoomScaleNormal="84" zoomScalePageLayoutView="0" workbookViewId="0" topLeftCell="A19">
      <selection activeCell="E26" sqref="E26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33</v>
      </c>
    </row>
    <row r="2" spans="2:6" ht="15.75">
      <c r="B2" s="176" t="s">
        <v>16</v>
      </c>
      <c r="C2" s="176"/>
      <c r="D2" s="176"/>
      <c r="E2" s="176"/>
      <c r="F2" s="176"/>
    </row>
    <row r="3" spans="2:6" ht="15.75">
      <c r="B3" s="176" t="s">
        <v>140</v>
      </c>
      <c r="C3" s="176"/>
      <c r="D3" s="176"/>
      <c r="E3" s="176"/>
      <c r="F3" s="176"/>
    </row>
    <row r="4" ht="15.75">
      <c r="B4" s="13"/>
    </row>
    <row r="5" spans="1:8" ht="38.25" customHeight="1">
      <c r="A5" s="8" t="s">
        <v>32</v>
      </c>
      <c r="B5" s="40" t="s">
        <v>51</v>
      </c>
      <c r="C5" s="180" t="s">
        <v>52</v>
      </c>
      <c r="D5" s="180"/>
      <c r="E5" s="180"/>
      <c r="F5" s="180"/>
      <c r="G5" s="24"/>
      <c r="H5" s="24"/>
    </row>
    <row r="6" spans="1:11" s="24" customFormat="1" ht="15.75">
      <c r="A6" s="29"/>
      <c r="B6" s="25" t="s">
        <v>1</v>
      </c>
      <c r="C6" s="9" t="s">
        <v>2</v>
      </c>
      <c r="D6" s="9"/>
      <c r="E6" s="9"/>
      <c r="F6" s="9"/>
      <c r="I6" s="9"/>
      <c r="J6" s="9"/>
      <c r="K6" s="9"/>
    </row>
    <row r="7" spans="1:8" ht="15.75">
      <c r="A7" s="8"/>
      <c r="C7" s="26"/>
      <c r="G7" s="24"/>
      <c r="H7" s="24"/>
    </row>
    <row r="8" spans="1:8" ht="15.75">
      <c r="A8" s="8"/>
      <c r="C8" s="26"/>
      <c r="G8" s="24"/>
      <c r="H8" s="24"/>
    </row>
    <row r="9" spans="1:8" ht="31.5" customHeight="1">
      <c r="A9" s="8" t="s">
        <v>3</v>
      </c>
      <c r="B9" s="28" t="s">
        <v>54</v>
      </c>
      <c r="C9" s="180" t="s">
        <v>52</v>
      </c>
      <c r="D9" s="180"/>
      <c r="E9" s="180"/>
      <c r="F9" s="180"/>
      <c r="G9" s="24"/>
      <c r="H9" s="24"/>
    </row>
    <row r="10" spans="1:8" ht="15.75">
      <c r="A10" s="8"/>
      <c r="B10" s="25" t="s">
        <v>1</v>
      </c>
      <c r="C10" s="9" t="s">
        <v>50</v>
      </c>
      <c r="G10" s="24"/>
      <c r="H10" s="24"/>
    </row>
    <row r="11" spans="1:8" ht="15.75">
      <c r="A11" s="8"/>
      <c r="C11" s="26"/>
      <c r="G11" s="24"/>
      <c r="H11" s="24"/>
    </row>
    <row r="12" spans="1:8" ht="15.75">
      <c r="A12" s="8"/>
      <c r="C12" s="26"/>
      <c r="E12" s="24"/>
      <c r="G12" s="24"/>
      <c r="H12" s="24"/>
    </row>
    <row r="13" spans="1:11" ht="18" customHeight="1">
      <c r="A13" s="8" t="s">
        <v>4</v>
      </c>
      <c r="B13" s="41" t="s">
        <v>55</v>
      </c>
      <c r="C13" s="166" t="s">
        <v>45</v>
      </c>
      <c r="D13" s="166"/>
      <c r="E13" s="166"/>
      <c r="F13" s="166"/>
      <c r="G13" s="166"/>
      <c r="H13" s="166"/>
      <c r="I13" s="12"/>
      <c r="J13" s="12"/>
      <c r="K13" s="12"/>
    </row>
    <row r="14" spans="2:8" ht="12.75">
      <c r="B14" s="25" t="s">
        <v>1</v>
      </c>
      <c r="C14" s="9" t="s">
        <v>7</v>
      </c>
      <c r="G14" s="24"/>
      <c r="H14" s="24"/>
    </row>
    <row r="15" spans="7:8" ht="12.75">
      <c r="G15" s="24"/>
      <c r="H15" s="24"/>
    </row>
    <row r="16" spans="2:8" ht="15.75">
      <c r="B16" s="8" t="s">
        <v>17</v>
      </c>
      <c r="G16" s="24"/>
      <c r="H16" s="24"/>
    </row>
    <row r="17" spans="2:8" ht="15.75">
      <c r="B17" s="8"/>
      <c r="G17" s="24"/>
      <c r="H17" s="24"/>
    </row>
    <row r="18" spans="2:6" ht="25.5" customHeight="1">
      <c r="B18" s="177" t="s">
        <v>5</v>
      </c>
      <c r="C18" s="178" t="s">
        <v>29</v>
      </c>
      <c r="D18" s="177" t="s">
        <v>18</v>
      </c>
      <c r="E18" s="177"/>
      <c r="F18" s="177"/>
    </row>
    <row r="19" spans="2:6" ht="25.5">
      <c r="B19" s="177"/>
      <c r="C19" s="179"/>
      <c r="D19" s="3" t="s">
        <v>19</v>
      </c>
      <c r="E19" s="3" t="s">
        <v>20</v>
      </c>
      <c r="F19" s="3" t="s">
        <v>21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49.5" customHeight="1">
      <c r="B21" s="72">
        <v>1</v>
      </c>
      <c r="C21" s="48" t="s">
        <v>56</v>
      </c>
      <c r="D21" s="124">
        <v>208.33</v>
      </c>
      <c r="E21" s="72"/>
      <c r="F21" s="22" t="s">
        <v>22</v>
      </c>
    </row>
    <row r="22" spans="2:6" ht="29.25" customHeight="1">
      <c r="B22" s="72">
        <v>2</v>
      </c>
      <c r="C22" s="46" t="s">
        <v>48</v>
      </c>
      <c r="D22" s="131">
        <v>234.23</v>
      </c>
      <c r="E22" s="22"/>
      <c r="F22" s="22"/>
    </row>
    <row r="23" spans="2:6" ht="64.5" customHeight="1">
      <c r="B23" s="72">
        <v>3</v>
      </c>
      <c r="C23" s="46" t="s">
        <v>84</v>
      </c>
      <c r="D23" s="131">
        <v>225</v>
      </c>
      <c r="E23" s="22"/>
      <c r="F23" s="22"/>
    </row>
    <row r="24" spans="2:6" ht="29.25" customHeight="1">
      <c r="B24" s="72">
        <v>4</v>
      </c>
      <c r="C24" s="46" t="s">
        <v>85</v>
      </c>
      <c r="D24" s="131">
        <v>215</v>
      </c>
      <c r="E24" s="22"/>
      <c r="F24" s="22"/>
    </row>
    <row r="25" spans="2:6" ht="58.5" customHeight="1">
      <c r="B25" s="72">
        <v>5</v>
      </c>
      <c r="C25" s="48" t="s">
        <v>86</v>
      </c>
      <c r="D25" s="131">
        <v>225</v>
      </c>
      <c r="E25" s="22"/>
      <c r="F25" s="22"/>
    </row>
    <row r="26" spans="2:6" ht="58.5" customHeight="1">
      <c r="B26" s="72"/>
      <c r="C26" s="14" t="s">
        <v>23</v>
      </c>
      <c r="D26" s="131">
        <v>221.51</v>
      </c>
      <c r="E26" s="22"/>
      <c r="F26" s="22"/>
    </row>
    <row r="27" s="27" customFormat="1" ht="11.25">
      <c r="B27" s="11" t="s">
        <v>31</v>
      </c>
    </row>
    <row r="28" ht="15.75">
      <c r="B28" s="8"/>
    </row>
    <row r="29" ht="15.75">
      <c r="B29" s="8" t="s">
        <v>24</v>
      </c>
    </row>
    <row r="30" ht="15.75" hidden="1">
      <c r="B30" s="8"/>
    </row>
    <row r="31" spans="2:6" ht="49.5" customHeight="1">
      <c r="B31" s="10" t="s">
        <v>5</v>
      </c>
      <c r="C31" s="10" t="s">
        <v>28</v>
      </c>
      <c r="D31" s="181" t="s">
        <v>25</v>
      </c>
      <c r="E31" s="181"/>
      <c r="F31" s="181"/>
    </row>
    <row r="32" spans="2:6" ht="15.75">
      <c r="B32" s="2">
        <v>1</v>
      </c>
      <c r="C32" s="2">
        <v>2</v>
      </c>
      <c r="D32" s="182">
        <v>3</v>
      </c>
      <c r="E32" s="182"/>
      <c r="F32" s="182"/>
    </row>
    <row r="33" spans="2:6" ht="114.75" customHeight="1">
      <c r="B33" s="72">
        <v>2</v>
      </c>
      <c r="C33" s="46"/>
      <c r="D33" s="181"/>
      <c r="E33" s="181"/>
      <c r="F33" s="181"/>
    </row>
    <row r="34" spans="2:3" ht="12.75">
      <c r="B34" s="11" t="s">
        <v>30</v>
      </c>
      <c r="C34" s="27"/>
    </row>
    <row r="37" spans="2:6" ht="35.25" customHeight="1">
      <c r="B37" s="183" t="s">
        <v>59</v>
      </c>
      <c r="C37" s="183"/>
      <c r="D37" s="169" t="s">
        <v>60</v>
      </c>
      <c r="E37" s="169"/>
      <c r="F37" s="169"/>
    </row>
    <row r="38" spans="2:6" ht="15">
      <c r="B38" s="1"/>
      <c r="C38" s="1"/>
      <c r="D38" s="1" t="s">
        <v>26</v>
      </c>
      <c r="E38" s="21" t="s">
        <v>27</v>
      </c>
      <c r="F38" s="6"/>
    </row>
  </sheetData>
  <sheetProtection/>
  <mergeCells count="13">
    <mergeCell ref="D31:F31"/>
    <mergeCell ref="D32:F32"/>
    <mergeCell ref="B37:C37"/>
    <mergeCell ref="D37:F37"/>
    <mergeCell ref="D33:F33"/>
    <mergeCell ref="B2:F2"/>
    <mergeCell ref="B3:F3"/>
    <mergeCell ref="B18:B19"/>
    <mergeCell ref="D18:F18"/>
    <mergeCell ref="C18:C19"/>
    <mergeCell ref="C5:F5"/>
    <mergeCell ref="C9:F9"/>
    <mergeCell ref="C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2023-02-17T06:49:46Z</cp:lastPrinted>
  <dcterms:created xsi:type="dcterms:W3CDTF">1996-10-08T23:32:33Z</dcterms:created>
  <dcterms:modified xsi:type="dcterms:W3CDTF">2024-02-22T11:48:46Z</dcterms:modified>
  <cp:category/>
  <cp:version/>
  <cp:contentType/>
  <cp:contentStatus/>
</cp:coreProperties>
</file>