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19440" windowHeight="13176"/>
  </bookViews>
  <sheets>
    <sheet name="Лист1" sheetId="1" r:id="rId1"/>
    <sheet name="Лист2" sheetId="2" r:id="rId2"/>
    <sheet name="Лист3" sheetId="3" r:id="rId3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2" i="1" l="1"/>
  <c r="D12" i="1"/>
  <c r="C12" i="1"/>
  <c r="D11" i="1" l="1"/>
  <c r="C11" i="1"/>
  <c r="F16" i="1" l="1"/>
  <c r="E16" i="1"/>
  <c r="D16" i="1"/>
  <c r="C16" i="1"/>
  <c r="F15" i="1"/>
  <c r="F18" i="1" s="1"/>
  <c r="F19" i="1" s="1"/>
  <c r="E15" i="1"/>
  <c r="E18" i="1" s="1"/>
  <c r="E19" i="1" s="1"/>
  <c r="D15" i="1"/>
  <c r="D18" i="1" s="1"/>
  <c r="D19" i="1" s="1"/>
  <c r="C15" i="1"/>
  <c r="C18" i="1" s="1"/>
  <c r="C19" i="1" s="1"/>
  <c r="D20" i="1" l="1"/>
  <c r="D21" i="1" s="1"/>
  <c r="E20" i="1"/>
  <c r="E21" i="1" s="1"/>
  <c r="C20" i="1" l="1"/>
  <c r="C21" i="1" s="1"/>
  <c r="F20" i="1"/>
  <c r="F21" i="1" s="1"/>
</calcChain>
</file>

<file path=xl/sharedStrings.xml><?xml version="1.0" encoding="utf-8"?>
<sst xmlns="http://schemas.openxmlformats.org/spreadsheetml/2006/main" count="29" uniqueCount="29">
  <si>
    <t>Марка автотранспорту</t>
  </si>
  <si>
    <t>З паливом</t>
  </si>
  <si>
    <t>Нарахування 22%</t>
  </si>
  <si>
    <t>РОЗРАХУНОК</t>
  </si>
  <si>
    <t>ПДВ 20%</t>
  </si>
  <si>
    <t>Вартість 1 маш./год.</t>
  </si>
  <si>
    <t>Простій (год)</t>
  </si>
  <si>
    <t>Накладні витрати 30%</t>
  </si>
  <si>
    <t>Без палива</t>
  </si>
  <si>
    <t>Директор КП ДМР "Благоустрій Дунаєвеччини"</t>
  </si>
  <si>
    <t>Економіст</t>
  </si>
  <si>
    <t xml:space="preserve"> вартості роботи автотранспорту по КП ДМР "Благоустрій Дунаєвеччини"  за одну годину роботи </t>
  </si>
  <si>
    <t>Ремонтний фонд</t>
  </si>
  <si>
    <t>Амортизація</t>
  </si>
  <si>
    <t xml:space="preserve">Автогрейдер
Shantui SG-3S
</t>
  </si>
  <si>
    <t>Робота</t>
  </si>
  <si>
    <t>Заробітна плата</t>
  </si>
  <si>
    <t>Рентабельність 20%</t>
  </si>
  <si>
    <t>Переїзд</t>
  </si>
  <si>
    <t xml:space="preserve">Дизпаливо     </t>
  </si>
  <si>
    <t>Всього собівартість  за 1 маш./год.</t>
  </si>
  <si>
    <t xml:space="preserve">(9,5лх 38грн.)  </t>
  </si>
  <si>
    <t xml:space="preserve">(14,5лх38 грн.) </t>
  </si>
  <si>
    <t>станом на березень 2022</t>
  </si>
  <si>
    <t>Нижник В.С.</t>
  </si>
  <si>
    <t>Заступниу гол. бухгалтер</t>
  </si>
  <si>
    <t>Їжак О.М.</t>
  </si>
  <si>
    <t>Барвінок А.В.</t>
  </si>
  <si>
    <t>Машинне масло (0,51х90)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</si>
</sst>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Border="1"/>
    <xf numFmtId="0" fontId="1" fillId="0" borderId="1" xfId="0" applyFont="1" applyBorder="1"/>
    <xf numFmtId="0" fontId="1" fillId="0" borderId="0" xfId="0" applyFont="1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1" fillId="0" borderId="6" xfId="0" applyFont="1" applyBorder="1" applyAlignment="1"/>
    <xf numFmtId="0" fontId="5" fillId="0" borderId="0" xfId="0" applyFont="1" applyAlignment="1">
      <alignment wrapText="1"/>
    </xf>
    <xf numFmtId="0" fontId="6" fillId="0" borderId="1" xfId="0" applyFont="1" applyBorder="1"/>
    <xf numFmtId="0" fontId="5" fillId="0" borderId="0" xfId="0" applyFont="1"/>
    <xf numFmtId="2" fontId="7" fillId="0" borderId="7" xfId="0" applyNumberFormat="1" applyFont="1" applyBorder="1"/>
    <xf numFmtId="0" fontId="1" fillId="0" borderId="7" xfId="0" applyFont="1" applyBorder="1"/>
    <xf numFmtId="0" fontId="6" fillId="0" borderId="7" xfId="0" applyFont="1" applyBorder="1"/>
    <xf numFmtId="2" fontId="6" fillId="0" borderId="7" xfId="0" applyNumberFormat="1" applyFont="1" applyBorder="1"/>
    <xf numFmtId="0" fontId="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0" fontId="1" fillId="0" borderId="0" xfId="0" applyFont="1" applyBorder="1"/>
    <xf numFmtId="2" fontId="7" fillId="0" borderId="0" xfId="0" applyNumberFormat="1" applyFont="1" applyBorder="1" applyAlignment="1">
      <alignment horizontal="center" vertical="center"/>
    </xf>
    <xf numFmtId="2" fontId="7" fillId="0" borderId="0" xfId="0" applyNumberFormat="1" applyFont="1" applyBorder="1"/>
    <xf numFmtId="0" fontId="2" fillId="0" borderId="1" xfId="0" applyFont="1" applyBorder="1"/>
    <xf numFmtId="0" fontId="5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2" xfId="0" applyFont="1" applyBorder="1" applyAlignment="1"/>
    <xf numFmtId="0" fontId="1" fillId="0" borderId="3" xfId="0" applyFont="1" applyBorder="1" applyAlignment="1"/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0" borderId="7" xfId="0" applyFont="1" applyBorder="1" applyAlignment="1">
      <alignment wrapText="1"/>
    </xf>
    <xf numFmtId="0" fontId="4" fillId="0" borderId="7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5"/>
  <sheetViews>
    <sheetView tabSelected="1" zoomScale="120" zoomScaleNormal="120" workbookViewId="0">
      <selection activeCell="I10" sqref="I10"/>
    </sheetView>
  </sheetViews>
  <sheetFormatPr defaultRowHeight="14.4" x14ac:dyDescent="0.3"/>
  <cols>
    <col min="1" max="1" width="2.6640625" customWidth="1"/>
    <col min="2" max="2" width="31.5546875" customWidth="1"/>
    <col min="3" max="3" width="11.33203125" customWidth="1"/>
    <col min="4" max="4" width="12.109375" customWidth="1"/>
    <col min="5" max="5" width="9.33203125" customWidth="1"/>
    <col min="9" max="9" width="2.88671875" customWidth="1"/>
    <col min="10" max="10" width="35.6640625" customWidth="1"/>
    <col min="11" max="11" width="10.6640625" customWidth="1"/>
    <col min="12" max="12" width="8.5546875" customWidth="1"/>
    <col min="16" max="16" width="13.109375" customWidth="1"/>
  </cols>
  <sheetData>
    <row r="1" spans="2:7" ht="15" customHeight="1" x14ac:dyDescent="0.25"/>
    <row r="2" spans="2:7" ht="28.5" customHeight="1" x14ac:dyDescent="0.3">
      <c r="E2" s="3"/>
    </row>
    <row r="3" spans="2:7" ht="13.5" customHeight="1" x14ac:dyDescent="0.25"/>
    <row r="4" spans="2:7" ht="22.5" customHeight="1" x14ac:dyDescent="0.3">
      <c r="C4" s="27" t="s">
        <v>3</v>
      </c>
      <c r="D4" s="28"/>
    </row>
    <row r="5" spans="2:7" x14ac:dyDescent="0.3">
      <c r="B5" s="29" t="s">
        <v>11</v>
      </c>
      <c r="C5" s="30"/>
      <c r="D5" s="30"/>
      <c r="E5" s="30"/>
      <c r="F5" s="31"/>
      <c r="G5" s="31"/>
    </row>
    <row r="6" spans="2:7" x14ac:dyDescent="0.3">
      <c r="B6" s="30"/>
      <c r="C6" s="30"/>
      <c r="D6" s="30"/>
      <c r="E6" s="30"/>
      <c r="F6" s="31"/>
      <c r="G6" s="31"/>
    </row>
    <row r="7" spans="2:7" x14ac:dyDescent="0.3">
      <c r="D7" s="6"/>
      <c r="E7" s="3" t="s">
        <v>23</v>
      </c>
    </row>
    <row r="8" spans="2:7" x14ac:dyDescent="0.3">
      <c r="B8" s="32" t="s">
        <v>0</v>
      </c>
      <c r="C8" s="34" t="s">
        <v>1</v>
      </c>
      <c r="D8" s="35"/>
      <c r="E8" s="36" t="s">
        <v>8</v>
      </c>
      <c r="F8" s="36" t="s">
        <v>6</v>
      </c>
      <c r="G8" s="38"/>
    </row>
    <row r="9" spans="2:7" x14ac:dyDescent="0.3">
      <c r="B9" s="33"/>
      <c r="C9" s="14" t="s">
        <v>18</v>
      </c>
      <c r="D9" s="14" t="s">
        <v>15</v>
      </c>
      <c r="E9" s="37"/>
      <c r="F9" s="37"/>
      <c r="G9" s="39"/>
    </row>
    <row r="10" spans="2:7" ht="42" x14ac:dyDescent="0.3">
      <c r="B10" s="5" t="s">
        <v>14</v>
      </c>
      <c r="C10" s="15" t="s">
        <v>21</v>
      </c>
      <c r="D10" s="15" t="s">
        <v>22</v>
      </c>
      <c r="E10" s="16"/>
      <c r="F10" s="16"/>
      <c r="G10" s="11"/>
    </row>
    <row r="11" spans="2:7" x14ac:dyDescent="0.3">
      <c r="B11" s="4" t="s">
        <v>19</v>
      </c>
      <c r="C11" s="17">
        <f>9.5*38</f>
        <v>361</v>
      </c>
      <c r="D11" s="18">
        <f>14.5*38</f>
        <v>551</v>
      </c>
      <c r="E11" s="16"/>
      <c r="F11" s="16"/>
      <c r="G11" s="11"/>
    </row>
    <row r="12" spans="2:7" x14ac:dyDescent="0.3">
      <c r="B12" s="8" t="s">
        <v>28</v>
      </c>
      <c r="C12" s="20">
        <f>0.51*90</f>
        <v>45.9</v>
      </c>
      <c r="D12" s="20">
        <f>0.51*90</f>
        <v>45.9</v>
      </c>
      <c r="E12" s="20">
        <f>0.51*90</f>
        <v>45.9</v>
      </c>
      <c r="F12" s="19"/>
      <c r="G12" s="12"/>
    </row>
    <row r="13" spans="2:7" x14ac:dyDescent="0.3">
      <c r="B13" s="2" t="s">
        <v>13</v>
      </c>
      <c r="C13" s="20">
        <v>137.56</v>
      </c>
      <c r="D13" s="20">
        <v>137.56</v>
      </c>
      <c r="E13" s="20">
        <v>137.56</v>
      </c>
      <c r="F13" s="20">
        <v>137.56</v>
      </c>
      <c r="G13" s="13"/>
    </row>
    <row r="14" spans="2:7" x14ac:dyDescent="0.3">
      <c r="B14" s="2" t="s">
        <v>16</v>
      </c>
      <c r="C14" s="19">
        <v>96.27</v>
      </c>
      <c r="D14" s="19">
        <v>96.27</v>
      </c>
      <c r="E14" s="19">
        <v>96.27</v>
      </c>
      <c r="F14" s="19">
        <v>96.27</v>
      </c>
      <c r="G14" s="12"/>
    </row>
    <row r="15" spans="2:7" x14ac:dyDescent="0.3">
      <c r="B15" s="2" t="s">
        <v>2</v>
      </c>
      <c r="C15" s="20">
        <f>C14*22%</f>
        <v>21.179399999999998</v>
      </c>
      <c r="D15" s="20">
        <f>D14*22%</f>
        <v>21.179399999999998</v>
      </c>
      <c r="E15" s="20">
        <f>E14*22%</f>
        <v>21.179399999999998</v>
      </c>
      <c r="F15" s="20">
        <f>F14*22%</f>
        <v>21.179399999999998</v>
      </c>
      <c r="G15" s="13"/>
    </row>
    <row r="16" spans="2:7" x14ac:dyDescent="0.3">
      <c r="B16" s="2" t="s">
        <v>7</v>
      </c>
      <c r="C16" s="20">
        <f>C14*30%</f>
        <v>28.880999999999997</v>
      </c>
      <c r="D16" s="20">
        <f>D14*30%</f>
        <v>28.880999999999997</v>
      </c>
      <c r="E16" s="20">
        <f>E14*30%</f>
        <v>28.880999999999997</v>
      </c>
      <c r="F16" s="20">
        <f>F14*30%</f>
        <v>28.880999999999997</v>
      </c>
      <c r="G16" s="13"/>
    </row>
    <row r="17" spans="2:7" x14ac:dyDescent="0.3">
      <c r="B17" s="2" t="s">
        <v>12</v>
      </c>
      <c r="C17" s="20">
        <v>90</v>
      </c>
      <c r="D17" s="20">
        <v>90</v>
      </c>
      <c r="E17" s="20">
        <v>90</v>
      </c>
      <c r="F17" s="20"/>
      <c r="G17" s="13"/>
    </row>
    <row r="18" spans="2:7" ht="28.2" x14ac:dyDescent="0.3">
      <c r="B18" s="5" t="s">
        <v>20</v>
      </c>
      <c r="C18" s="21">
        <f>SUM(C11:C17)</f>
        <v>780.79039999999998</v>
      </c>
      <c r="D18" s="21">
        <f>SUM(D11:D17)</f>
        <v>970.79039999999998</v>
      </c>
      <c r="E18" s="21">
        <f>SUM(E11:E17)</f>
        <v>419.79039999999998</v>
      </c>
      <c r="F18" s="21">
        <f>SUM(F11:F17)</f>
        <v>283.89039999999994</v>
      </c>
      <c r="G18" s="10"/>
    </row>
    <row r="19" spans="2:7" x14ac:dyDescent="0.3">
      <c r="B19" s="2" t="s">
        <v>17</v>
      </c>
      <c r="C19" s="20">
        <f>C18*20%</f>
        <v>156.15808000000001</v>
      </c>
      <c r="D19" s="20">
        <f>D18*20%</f>
        <v>194.15808000000001</v>
      </c>
      <c r="E19" s="20">
        <f>E18*20%</f>
        <v>83.958079999999995</v>
      </c>
      <c r="F19" s="20">
        <f>F18*20%</f>
        <v>56.778079999999989</v>
      </c>
      <c r="G19" s="13"/>
    </row>
    <row r="20" spans="2:7" x14ac:dyDescent="0.3">
      <c r="B20" s="2" t="s">
        <v>4</v>
      </c>
      <c r="C20" s="20">
        <f>(C18+C19)*20%</f>
        <v>187.38969600000001</v>
      </c>
      <c r="D20" s="20">
        <f>(D18+D19)*20%</f>
        <v>232.98969600000001</v>
      </c>
      <c r="E20" s="20">
        <f>(E18+E19)*20%</f>
        <v>100.749696</v>
      </c>
      <c r="F20" s="20">
        <f>(F18+F19)*20%</f>
        <v>68.133695999999986</v>
      </c>
      <c r="G20" s="13"/>
    </row>
    <row r="21" spans="2:7" x14ac:dyDescent="0.3">
      <c r="B21" s="25" t="s">
        <v>5</v>
      </c>
      <c r="C21" s="21">
        <f>SUM(C18:C20)</f>
        <v>1124.338176</v>
      </c>
      <c r="D21" s="21">
        <f>SUM(D18:D20)</f>
        <v>1397.9381760000001</v>
      </c>
      <c r="E21" s="21">
        <f t="shared" ref="E21:F21" si="0">SUM(E18:E20)</f>
        <v>604.49817599999994</v>
      </c>
      <c r="F21" s="21">
        <f t="shared" si="0"/>
        <v>408.80217599999992</v>
      </c>
      <c r="G21" s="10"/>
    </row>
    <row r="22" spans="2:7" x14ac:dyDescent="0.3">
      <c r="B22" s="22"/>
      <c r="C22" s="23"/>
      <c r="D22" s="23"/>
      <c r="E22" s="23"/>
      <c r="F22" s="23"/>
      <c r="G22" s="24"/>
    </row>
    <row r="23" spans="2:7" ht="31.2" x14ac:dyDescent="0.3">
      <c r="B23" s="7" t="s">
        <v>9</v>
      </c>
      <c r="C23" s="9"/>
      <c r="D23" s="9"/>
      <c r="E23" s="9" t="s">
        <v>24</v>
      </c>
      <c r="F23" s="9"/>
      <c r="G23" s="1"/>
    </row>
    <row r="24" spans="2:7" ht="25.5" customHeight="1" x14ac:dyDescent="0.3">
      <c r="B24" s="9" t="s">
        <v>25</v>
      </c>
      <c r="C24" s="9"/>
      <c r="D24" s="9"/>
      <c r="E24" s="26" t="s">
        <v>26</v>
      </c>
      <c r="F24" s="26"/>
      <c r="G24" s="1"/>
    </row>
    <row r="25" spans="2:7" ht="25.5" customHeight="1" x14ac:dyDescent="0.3">
      <c r="B25" s="9" t="s">
        <v>10</v>
      </c>
      <c r="C25" s="9"/>
      <c r="D25" s="9"/>
      <c r="E25" s="9" t="s">
        <v>27</v>
      </c>
      <c r="F25" s="9"/>
      <c r="G25" s="1"/>
    </row>
  </sheetData>
  <mergeCells count="8">
    <mergeCell ref="E24:F24"/>
    <mergeCell ref="C4:D4"/>
    <mergeCell ref="B5:G6"/>
    <mergeCell ref="B8:B9"/>
    <mergeCell ref="C8:D8"/>
    <mergeCell ref="E8:E9"/>
    <mergeCell ref="F8:F9"/>
    <mergeCell ref="G8:G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2022-03-17T12:03:39Z</cp:lastPrinted>
  <dcterms:created xsi:type="dcterms:W3CDTF">2016-04-11T05:33:18Z</dcterms:created>
  <dcterms:modified xsi:type="dcterms:W3CDTF">2022-03-17T12:04:00Z</dcterms:modified>
</cp:coreProperties>
</file>