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C12" i="1"/>
  <c r="F15" i="1" l="1"/>
  <c r="E15" i="1"/>
  <c r="D15" i="1"/>
  <c r="C15" i="1"/>
  <c r="F14" i="1"/>
  <c r="F17" i="1" s="1"/>
  <c r="E14" i="1"/>
  <c r="E17" i="1" s="1"/>
  <c r="D14" i="1"/>
  <c r="C14" i="1"/>
  <c r="D11" i="1"/>
  <c r="D17" i="1" s="1"/>
  <c r="C11" i="1"/>
  <c r="C17" i="1" s="1"/>
  <c r="C18" i="1" l="1"/>
  <c r="C19" i="1" s="1"/>
  <c r="E18" i="1"/>
  <c r="E19" i="1" s="1"/>
  <c r="D18" i="1"/>
  <c r="D19" i="1" s="1"/>
  <c r="F18" i="1"/>
  <c r="F19" i="1" s="1"/>
  <c r="F20" i="1" l="1"/>
  <c r="D20" i="1"/>
  <c r="E20" i="1"/>
  <c r="C20" i="1"/>
</calcChain>
</file>

<file path=xl/sharedStrings.xml><?xml version="1.0" encoding="utf-8"?>
<sst xmlns="http://schemas.openxmlformats.org/spreadsheetml/2006/main" count="26" uniqueCount="26">
  <si>
    <t>Марка автотранспорту</t>
  </si>
  <si>
    <t>З паливом</t>
  </si>
  <si>
    <t>Без палива</t>
  </si>
  <si>
    <t>Всього собівартість</t>
  </si>
  <si>
    <t>Нарахування 22%</t>
  </si>
  <si>
    <t xml:space="preserve">Ремонтний фонд </t>
  </si>
  <si>
    <t>РОЗРАХУНОК</t>
  </si>
  <si>
    <t>ПДВ 20%</t>
  </si>
  <si>
    <t>Вартість 1 маш./год.</t>
  </si>
  <si>
    <t>Простій (год)</t>
  </si>
  <si>
    <t>Накладні витрати 30%</t>
  </si>
  <si>
    <t>Директор КП ДМР "Благоустрій Дунаєвеччини"</t>
  </si>
  <si>
    <t xml:space="preserve"> вартості роботи автотранспорту по КП ДМР "Благоустрій Дунаєвеччини за одну годину роботи Автогрейдер ДЗ 99</t>
  </si>
  <si>
    <t>Економіст</t>
  </si>
  <si>
    <t>Автогрейдер ДЗ 99  (№4524ХЕ)</t>
  </si>
  <si>
    <t>Робота (14,5л)</t>
  </si>
  <si>
    <t>Рентабельність 20%</t>
  </si>
  <si>
    <t>Переїзд (9,55л)</t>
  </si>
  <si>
    <t xml:space="preserve">Заробітна плата </t>
  </si>
  <si>
    <t>Дизпаливо (38 грн/л)</t>
  </si>
  <si>
    <t>Нижник В.С.</t>
  </si>
  <si>
    <t>Заступник гол. бухгалтер</t>
  </si>
  <si>
    <t>Їжак О.І.</t>
  </si>
  <si>
    <t>станом на березень 2022</t>
  </si>
  <si>
    <t>Барвінок А.В.</t>
  </si>
  <si>
    <t>Машинне масло (0,5 х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</si>
</sst>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0" fontId="2" fillId="0" borderId="0" xfId="0" applyFont="1" applyBorder="1"/>
    <xf numFmtId="0" fontId="3" fillId="0" borderId="1" xfId="0" applyFont="1" applyBorder="1"/>
    <xf numFmtId="0" fontId="3" fillId="0" borderId="4" xfId="0" applyFont="1" applyBorder="1"/>
    <xf numFmtId="0" fontId="6" fillId="0" borderId="0" xfId="0" applyFont="1" applyAlignment="1">
      <alignment wrapText="1"/>
    </xf>
    <xf numFmtId="0" fontId="6" fillId="0" borderId="0" xfId="0" applyFont="1"/>
    <xf numFmtId="0" fontId="5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8" xfId="0" applyBorder="1" applyAlignment="1"/>
    <xf numFmtId="0" fontId="0" fillId="0" borderId="9" xfId="0" applyBorder="1" applyAlignment="1"/>
    <xf numFmtId="0" fontId="6" fillId="0" borderId="0" xfId="0" applyFont="1"/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0" xfId="0" applyFont="1" applyAlignment="1"/>
    <xf numFmtId="0" fontId="4" fillId="0" borderId="3" xfId="0" applyFont="1" applyBorder="1" applyAlignment="1"/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9"/>
  <sheetViews>
    <sheetView tabSelected="1" topLeftCell="A13" workbookViewId="0">
      <selection activeCell="K10" sqref="K10"/>
    </sheetView>
  </sheetViews>
  <sheetFormatPr defaultRowHeight="14.4" x14ac:dyDescent="0.3"/>
  <cols>
    <col min="1" max="1" width="3.88671875" customWidth="1"/>
    <col min="2" max="2" width="28.5546875" customWidth="1"/>
    <col min="3" max="3" width="14" customWidth="1"/>
    <col min="4" max="4" width="14.88671875" customWidth="1"/>
    <col min="5" max="5" width="12.109375" customWidth="1"/>
    <col min="6" max="6" width="12.88671875" customWidth="1"/>
    <col min="7" max="8" width="6.6640625" customWidth="1"/>
  </cols>
  <sheetData>
    <row r="1" spans="2:9" x14ac:dyDescent="0.3">
      <c r="D1" s="3"/>
    </row>
    <row r="2" spans="2:9" ht="15" x14ac:dyDescent="0.25">
      <c r="E2" s="3"/>
    </row>
    <row r="3" spans="2:9" ht="15" x14ac:dyDescent="0.25">
      <c r="E3" s="3"/>
    </row>
    <row r="4" spans="2:9" ht="15" customHeight="1" x14ac:dyDescent="0.3">
      <c r="C4" s="3" t="s">
        <v>6</v>
      </c>
    </row>
    <row r="5" spans="2:9" ht="15" customHeight="1" x14ac:dyDescent="0.3">
      <c r="B5" s="13" t="s">
        <v>12</v>
      </c>
      <c r="C5" s="14"/>
      <c r="D5" s="14"/>
      <c r="E5" s="14"/>
      <c r="F5" s="14"/>
    </row>
    <row r="6" spans="2:9" x14ac:dyDescent="0.3">
      <c r="B6" s="14"/>
      <c r="C6" s="14"/>
      <c r="D6" s="14"/>
      <c r="E6" s="14"/>
      <c r="F6" s="14"/>
    </row>
    <row r="7" spans="2:9" x14ac:dyDescent="0.3">
      <c r="D7" s="24" t="s">
        <v>23</v>
      </c>
      <c r="E7" s="24"/>
      <c r="F7" s="24"/>
    </row>
    <row r="8" spans="2:9" ht="13.5" customHeight="1" x14ac:dyDescent="0.3">
      <c r="B8" s="20" t="s">
        <v>0</v>
      </c>
      <c r="C8" s="15" t="s">
        <v>1</v>
      </c>
      <c r="D8" s="16"/>
      <c r="E8" s="20" t="s">
        <v>2</v>
      </c>
      <c r="F8" s="20" t="s">
        <v>9</v>
      </c>
      <c r="G8" s="4"/>
      <c r="H8" s="4"/>
      <c r="I8" s="4"/>
    </row>
    <row r="9" spans="2:9" ht="28.5" customHeight="1" x14ac:dyDescent="0.3">
      <c r="B9" s="21"/>
      <c r="C9" s="17"/>
      <c r="D9" s="18"/>
      <c r="E9" s="21"/>
      <c r="F9" s="23"/>
      <c r="G9" s="4"/>
      <c r="H9" s="4"/>
      <c r="I9" s="4"/>
    </row>
    <row r="10" spans="2:9" ht="28.5" customHeight="1" x14ac:dyDescent="0.3">
      <c r="B10" s="9" t="s">
        <v>14</v>
      </c>
      <c r="C10" s="5" t="s">
        <v>17</v>
      </c>
      <c r="D10" s="5" t="s">
        <v>15</v>
      </c>
      <c r="E10" s="6"/>
      <c r="F10" s="5"/>
      <c r="G10" s="4"/>
      <c r="H10" s="4"/>
      <c r="I10" s="4"/>
    </row>
    <row r="11" spans="2:9" ht="35.25" customHeight="1" x14ac:dyDescent="0.3">
      <c r="B11" s="5" t="s">
        <v>19</v>
      </c>
      <c r="C11" s="10">
        <f>9.55*38</f>
        <v>362.90000000000003</v>
      </c>
      <c r="D11" s="10">
        <f>14.5*38</f>
        <v>551</v>
      </c>
      <c r="E11" s="11"/>
      <c r="F11" s="10"/>
      <c r="G11" s="4"/>
      <c r="H11" s="4"/>
      <c r="I11" s="4"/>
    </row>
    <row r="12" spans="2:9" ht="30" customHeight="1" x14ac:dyDescent="0.3">
      <c r="B12" s="5" t="s">
        <v>25</v>
      </c>
      <c r="C12" s="10">
        <f>0.5*33</f>
        <v>16.5</v>
      </c>
      <c r="D12" s="10">
        <f>0.5*33</f>
        <v>16.5</v>
      </c>
      <c r="E12" s="10">
        <v>33</v>
      </c>
      <c r="F12" s="10"/>
      <c r="G12" s="4"/>
      <c r="H12" s="4"/>
      <c r="I12" s="4"/>
    </row>
    <row r="13" spans="2:9" ht="28.5" customHeight="1" x14ac:dyDescent="0.3">
      <c r="B13" s="5" t="s">
        <v>18</v>
      </c>
      <c r="C13" s="10">
        <v>87.11</v>
      </c>
      <c r="D13" s="10">
        <v>87.11</v>
      </c>
      <c r="E13" s="10">
        <v>87.11</v>
      </c>
      <c r="F13" s="10">
        <v>87.11</v>
      </c>
      <c r="G13" s="4"/>
      <c r="H13" s="4"/>
      <c r="I13" s="4"/>
    </row>
    <row r="14" spans="2:9" ht="30" customHeight="1" x14ac:dyDescent="0.3">
      <c r="B14" s="5" t="s">
        <v>4</v>
      </c>
      <c r="C14" s="10">
        <f>C13*22%</f>
        <v>19.164200000000001</v>
      </c>
      <c r="D14" s="10">
        <f t="shared" ref="D14:F14" si="0">D13*22%</f>
        <v>19.164200000000001</v>
      </c>
      <c r="E14" s="10">
        <f t="shared" si="0"/>
        <v>19.164200000000001</v>
      </c>
      <c r="F14" s="10">
        <f t="shared" si="0"/>
        <v>19.164200000000001</v>
      </c>
      <c r="G14" s="4"/>
      <c r="H14" s="4"/>
      <c r="I14" s="4"/>
    </row>
    <row r="15" spans="2:9" ht="32.25" customHeight="1" x14ac:dyDescent="0.3">
      <c r="B15" s="5" t="s">
        <v>10</v>
      </c>
      <c r="C15" s="10">
        <f>C13*30%</f>
        <v>26.132999999999999</v>
      </c>
      <c r="D15" s="10">
        <f t="shared" ref="D15:F15" si="1">D13*30%</f>
        <v>26.132999999999999</v>
      </c>
      <c r="E15" s="10">
        <f t="shared" si="1"/>
        <v>26.132999999999999</v>
      </c>
      <c r="F15" s="10">
        <f t="shared" si="1"/>
        <v>26.132999999999999</v>
      </c>
      <c r="G15" s="4"/>
      <c r="H15" s="4"/>
      <c r="I15" s="4"/>
    </row>
    <row r="16" spans="2:9" ht="30" customHeight="1" x14ac:dyDescent="0.3">
      <c r="B16" s="5" t="s">
        <v>5</v>
      </c>
      <c r="C16" s="10">
        <v>90</v>
      </c>
      <c r="D16" s="10">
        <v>90</v>
      </c>
      <c r="E16" s="10">
        <v>90</v>
      </c>
      <c r="F16" s="10"/>
      <c r="G16" s="4"/>
      <c r="H16" s="4"/>
      <c r="I16" s="4"/>
    </row>
    <row r="17" spans="2:9" ht="29.25" customHeight="1" x14ac:dyDescent="0.3">
      <c r="B17" s="5" t="s">
        <v>3</v>
      </c>
      <c r="C17" s="12">
        <f>SUM(C10:C16)</f>
        <v>601.80719999999997</v>
      </c>
      <c r="D17" s="12">
        <f>SUM(D10:D16)</f>
        <v>789.9072000000001</v>
      </c>
      <c r="E17" s="12">
        <f>SUM(E10:E16)</f>
        <v>255.40720000000002</v>
      </c>
      <c r="F17" s="12">
        <f>SUM(F10:F16)</f>
        <v>132.40720000000002</v>
      </c>
      <c r="G17" s="4"/>
      <c r="H17" s="4"/>
      <c r="I17" s="4"/>
    </row>
    <row r="18" spans="2:9" s="1" customFormat="1" ht="28.5" customHeight="1" x14ac:dyDescent="0.3">
      <c r="B18" s="5" t="s">
        <v>16</v>
      </c>
      <c r="C18" s="10">
        <f>C17*20%</f>
        <v>120.36144</v>
      </c>
      <c r="D18" s="10">
        <f t="shared" ref="D18:F18" si="2">D17*20%</f>
        <v>157.98144000000002</v>
      </c>
      <c r="E18" s="10">
        <f t="shared" si="2"/>
        <v>51.081440000000008</v>
      </c>
      <c r="F18" s="10">
        <f t="shared" si="2"/>
        <v>26.481440000000006</v>
      </c>
      <c r="G18" s="4"/>
      <c r="H18" s="4"/>
      <c r="I18" s="4"/>
    </row>
    <row r="19" spans="2:9" s="1" customFormat="1" ht="28.5" customHeight="1" x14ac:dyDescent="0.3">
      <c r="B19" s="5" t="s">
        <v>7</v>
      </c>
      <c r="C19" s="10">
        <f>(C18+C17)*20%</f>
        <v>144.433728</v>
      </c>
      <c r="D19" s="10">
        <f>(D18+D17)*20%</f>
        <v>189.57772800000004</v>
      </c>
      <c r="E19" s="10">
        <f t="shared" ref="E19:F19" si="3">(E18+E17)*20%</f>
        <v>61.297728000000006</v>
      </c>
      <c r="F19" s="10">
        <f t="shared" si="3"/>
        <v>31.777728000000003</v>
      </c>
      <c r="G19" s="4"/>
      <c r="H19" s="4"/>
      <c r="I19" s="4"/>
    </row>
    <row r="20" spans="2:9" s="1" customFormat="1" ht="30.75" customHeight="1" x14ac:dyDescent="0.3">
      <c r="B20" s="5" t="s">
        <v>8</v>
      </c>
      <c r="C20" s="12">
        <f>C17+C18+C19</f>
        <v>866.60236799999996</v>
      </c>
      <c r="D20" s="12">
        <f>D17+D18+D19</f>
        <v>1137.4663680000001</v>
      </c>
      <c r="E20" s="12">
        <f t="shared" ref="E20:F20" si="4">E17+E18+E19</f>
        <v>367.78636800000004</v>
      </c>
      <c r="F20" s="12">
        <f t="shared" si="4"/>
        <v>190.66636800000001</v>
      </c>
      <c r="G20" s="4"/>
      <c r="H20" s="4"/>
      <c r="I20" s="4"/>
    </row>
    <row r="21" spans="2:9" s="1" customFormat="1" ht="27.75" customHeight="1" x14ac:dyDescent="0.3">
      <c r="B21" s="4"/>
      <c r="C21" s="4"/>
      <c r="D21" s="4"/>
      <c r="E21" s="4"/>
      <c r="F21" s="4"/>
      <c r="G21" s="4"/>
      <c r="H21" s="4"/>
    </row>
    <row r="22" spans="2:9" s="1" customFormat="1" ht="27.75" customHeight="1" x14ac:dyDescent="0.3">
      <c r="B22" s="7" t="s">
        <v>11</v>
      </c>
      <c r="C22" s="8"/>
      <c r="D22" s="8"/>
      <c r="E22" s="8" t="s">
        <v>20</v>
      </c>
      <c r="F22" s="8"/>
      <c r="G22" s="4"/>
      <c r="H22" s="4"/>
    </row>
    <row r="23" spans="2:9" s="1" customFormat="1" ht="35.25" customHeight="1" x14ac:dyDescent="0.3">
      <c r="B23" s="8" t="s">
        <v>21</v>
      </c>
      <c r="C23" s="8"/>
      <c r="D23" s="8"/>
      <c r="E23" s="19" t="s">
        <v>22</v>
      </c>
      <c r="F23" s="19"/>
    </row>
    <row r="24" spans="2:9" ht="32.25" customHeight="1" x14ac:dyDescent="0.3">
      <c r="B24" s="8" t="s">
        <v>13</v>
      </c>
      <c r="C24" s="8"/>
      <c r="D24" s="8"/>
      <c r="E24" s="8" t="s">
        <v>24</v>
      </c>
      <c r="F24" s="8"/>
    </row>
    <row r="25" spans="2:9" ht="29.25" customHeight="1" x14ac:dyDescent="0.3">
      <c r="B25" s="2"/>
      <c r="C25" s="3"/>
      <c r="D25" s="3"/>
      <c r="E25" s="22"/>
      <c r="F25" s="22"/>
    </row>
    <row r="26" spans="2:9" ht="28.5" customHeight="1" x14ac:dyDescent="0.3">
      <c r="B26" s="1"/>
    </row>
    <row r="27" spans="2:9" ht="27" customHeight="1" x14ac:dyDescent="0.3">
      <c r="B27" s="1"/>
    </row>
    <row r="28" spans="2:9" ht="27.75" customHeight="1" x14ac:dyDescent="0.3">
      <c r="B28" s="1"/>
    </row>
    <row r="29" spans="2:9" ht="29.25" customHeight="1" x14ac:dyDescent="0.3"/>
  </sheetData>
  <mergeCells count="8">
    <mergeCell ref="B5:F6"/>
    <mergeCell ref="C8:D9"/>
    <mergeCell ref="E23:F23"/>
    <mergeCell ref="B8:B9"/>
    <mergeCell ref="E25:F25"/>
    <mergeCell ref="E8:E9"/>
    <mergeCell ref="F8:F9"/>
    <mergeCell ref="D7:F7"/>
  </mergeCells>
  <pageMargins left="0.70866141732283472" right="0.70866141732283472" top="0.74803149606299213" bottom="0.74803149606299213" header="0.31496062992125984" footer="0.31496062992125984"/>
  <pageSetup paperSize="9" fitToWidth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2022-03-17T12:02:41Z</cp:lastPrinted>
  <dcterms:created xsi:type="dcterms:W3CDTF">2016-04-11T05:33:18Z</dcterms:created>
  <dcterms:modified xsi:type="dcterms:W3CDTF">2022-03-17T12:03:04Z</dcterms:modified>
</cp:coreProperties>
</file>