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3176"/>
  </bookViews>
  <sheets>
    <sheet name="Аркуш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C10" i="1"/>
  <c r="B10" i="1"/>
  <c r="E11" i="1"/>
  <c r="D16" i="1" l="1"/>
  <c r="B16" i="1"/>
  <c r="F14" i="1"/>
  <c r="E14" i="1"/>
  <c r="D14" i="1"/>
  <c r="C14" i="1"/>
  <c r="B14" i="1"/>
  <c r="F13" i="1"/>
  <c r="F16" i="1" s="1"/>
  <c r="E13" i="1"/>
  <c r="D13" i="1"/>
  <c r="C13" i="1"/>
  <c r="B13" i="1"/>
  <c r="E16" i="1"/>
  <c r="D11" i="1"/>
  <c r="C11" i="1"/>
  <c r="B11" i="1"/>
  <c r="C16" i="1"/>
  <c r="C17" i="1" l="1"/>
  <c r="C18" i="1" s="1"/>
  <c r="C19" i="1" s="1"/>
  <c r="F17" i="1"/>
  <c r="F18" i="1"/>
  <c r="F19" i="1" s="1"/>
  <c r="B17" i="1"/>
  <c r="D17" i="1"/>
  <c r="D18" i="1"/>
  <c r="D19" i="1" s="1"/>
  <c r="E17" i="1"/>
  <c r="E18" i="1" s="1"/>
  <c r="E19" i="1" s="1"/>
  <c r="B18" i="1" l="1"/>
  <c r="B19" i="1" s="1"/>
</calcChain>
</file>

<file path=xl/sharedStrings.xml><?xml version="1.0" encoding="utf-8"?>
<sst xmlns="http://schemas.openxmlformats.org/spreadsheetml/2006/main" count="28" uniqueCount="28">
  <si>
    <t>Наказ №___ від ___________р.</t>
  </si>
  <si>
    <t>РОЗРАХУНОК</t>
  </si>
  <si>
    <t xml:space="preserve"> вартості роботи автотранспорту по КП ДМР "Благоустрій Дунаєвеччини"  за одну годину роботи</t>
  </si>
  <si>
    <t>Марка автотранспорту</t>
  </si>
  <si>
    <t>З паливом переїзд</t>
  </si>
  <si>
    <t>Робота з обладнанням</t>
  </si>
  <si>
    <t>Без палива</t>
  </si>
  <si>
    <t>Простій (год)</t>
  </si>
  <si>
    <t>По місту(20)</t>
  </si>
  <si>
    <t>По трасі (49)</t>
  </si>
  <si>
    <t>Машинне масло (2,6х33)</t>
  </si>
  <si>
    <t xml:space="preserve">Заробітна плата </t>
  </si>
  <si>
    <t>Нарахування 22%</t>
  </si>
  <si>
    <t>Накладні витрати 30%</t>
  </si>
  <si>
    <t>Ремонтний фонд</t>
  </si>
  <si>
    <t>Всього собівартість              за 1 маш./год.</t>
  </si>
  <si>
    <t>Рентабельність 20%</t>
  </si>
  <si>
    <t>ПДВ 20%</t>
  </si>
  <si>
    <t>Вартість 1 маш./год.</t>
  </si>
  <si>
    <t>Директор КП ДМР "Благоустрій Дунаєвеччини"</t>
  </si>
  <si>
    <t>Нижник В.С.</t>
  </si>
  <si>
    <t>Заступник гол. Бухгалтера</t>
  </si>
  <si>
    <t>Їжак О.М.</t>
  </si>
  <si>
    <t>Економіст</t>
  </si>
  <si>
    <t>Барвінок А.М.</t>
  </si>
  <si>
    <t>Сміттєвоз -  ГАЗ- ВХ 8403 ЕХ                                  (ВХ30-66АН)</t>
  </si>
  <si>
    <t xml:space="preserve">Дизпаливо  (22х38)/100км             </t>
  </si>
  <si>
    <t>станом на березень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</si>
</sst>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2" fontId="1" fillId="0" borderId="6" xfId="0" applyNumberFormat="1" applyFont="1" applyBorder="1" applyAlignment="1">
      <alignment horizontal="right" wrapText="1"/>
    </xf>
    <xf numFmtId="2" fontId="1" fillId="0" borderId="6" xfId="0" applyNumberFormat="1" applyFont="1" applyBorder="1"/>
    <xf numFmtId="0" fontId="5" fillId="0" borderId="6" xfId="0" applyFont="1" applyBorder="1"/>
    <xf numFmtId="2" fontId="5" fillId="0" borderId="6" xfId="0" applyNumberFormat="1" applyFont="1" applyBorder="1"/>
    <xf numFmtId="0" fontId="6" fillId="0" borderId="6" xfId="0" applyFont="1" applyBorder="1" applyAlignment="1">
      <alignment wrapText="1"/>
    </xf>
    <xf numFmtId="2" fontId="6" fillId="0" borderId="6" xfId="0" applyNumberFormat="1" applyFont="1" applyBorder="1"/>
    <xf numFmtId="2" fontId="6" fillId="0" borderId="0" xfId="0" applyNumberFormat="1" applyFont="1"/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/>
    <xf numFmtId="0" fontId="1" fillId="0" borderId="5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J15" sqref="J15"/>
    </sheetView>
  </sheetViews>
  <sheetFormatPr defaultRowHeight="14.4" x14ac:dyDescent="0.3"/>
  <cols>
    <col min="1" max="1" width="27.33203125" customWidth="1"/>
  </cols>
  <sheetData>
    <row r="1" spans="1:6" x14ac:dyDescent="0.3">
      <c r="E1" s="1" t="s">
        <v>0</v>
      </c>
    </row>
    <row r="2" spans="1:6" x14ac:dyDescent="0.3">
      <c r="E2" s="1"/>
    </row>
    <row r="3" spans="1:6" x14ac:dyDescent="0.3">
      <c r="B3" s="18" t="s">
        <v>1</v>
      </c>
      <c r="C3" s="19"/>
      <c r="D3" s="2"/>
    </row>
    <row r="4" spans="1:6" x14ac:dyDescent="0.3">
      <c r="A4" s="20" t="s">
        <v>2</v>
      </c>
      <c r="B4" s="21"/>
      <c r="C4" s="21"/>
      <c r="D4" s="21"/>
      <c r="E4" s="21"/>
      <c r="F4" s="22"/>
    </row>
    <row r="5" spans="1:6" x14ac:dyDescent="0.3">
      <c r="A5" s="21"/>
      <c r="B5" s="21"/>
      <c r="C5" s="21"/>
      <c r="D5" s="21"/>
      <c r="E5" s="21"/>
      <c r="F5" s="22"/>
    </row>
    <row r="6" spans="1:6" x14ac:dyDescent="0.3">
      <c r="C6" s="3"/>
      <c r="D6" s="1" t="s">
        <v>27</v>
      </c>
    </row>
    <row r="7" spans="1:6" x14ac:dyDescent="0.3">
      <c r="A7" s="23" t="s">
        <v>3</v>
      </c>
      <c r="B7" s="25" t="s">
        <v>4</v>
      </c>
      <c r="C7" s="26"/>
      <c r="D7" s="27" t="s">
        <v>5</v>
      </c>
      <c r="E7" s="29" t="s">
        <v>6</v>
      </c>
      <c r="F7" s="29" t="s">
        <v>7</v>
      </c>
    </row>
    <row r="8" spans="1:6" ht="28.2" x14ac:dyDescent="0.3">
      <c r="A8" s="24"/>
      <c r="B8" s="4" t="s">
        <v>8</v>
      </c>
      <c r="C8" s="4" t="s">
        <v>9</v>
      </c>
      <c r="D8" s="28"/>
      <c r="E8" s="30"/>
      <c r="F8" s="30"/>
    </row>
    <row r="9" spans="1:6" ht="21.6" x14ac:dyDescent="0.3">
      <c r="A9" s="5" t="s">
        <v>25</v>
      </c>
      <c r="B9" s="6"/>
      <c r="C9" s="6"/>
      <c r="D9" s="6"/>
      <c r="E9" s="6"/>
      <c r="F9" s="6"/>
    </row>
    <row r="10" spans="1:6" x14ac:dyDescent="0.3">
      <c r="A10" s="7" t="s">
        <v>26</v>
      </c>
      <c r="B10" s="8">
        <f>34.65*38/100*20</f>
        <v>263.33999999999997</v>
      </c>
      <c r="C10" s="8">
        <f>22*38/100*49</f>
        <v>409.64</v>
      </c>
      <c r="D10" s="9">
        <f>(22*38/100*10)+(5.6*22/8)</f>
        <v>99</v>
      </c>
      <c r="E10" s="6"/>
      <c r="F10" s="6"/>
    </row>
    <row r="11" spans="1:6" x14ac:dyDescent="0.3">
      <c r="A11" s="10" t="s">
        <v>10</v>
      </c>
      <c r="B11" s="11">
        <f>2.6*33/100*20</f>
        <v>17.16</v>
      </c>
      <c r="C11" s="11">
        <f>2.6*33/100*49</f>
        <v>42.042000000000002</v>
      </c>
      <c r="D11" s="11">
        <f>2.6*33/100*10</f>
        <v>8.58</v>
      </c>
      <c r="E11" s="11">
        <f>2.6*33/100*49</f>
        <v>42.042000000000002</v>
      </c>
      <c r="F11" s="9"/>
    </row>
    <row r="12" spans="1:6" x14ac:dyDescent="0.3">
      <c r="A12" s="6" t="s">
        <v>11</v>
      </c>
      <c r="B12" s="9">
        <v>91.69</v>
      </c>
      <c r="C12" s="9">
        <v>91.69</v>
      </c>
      <c r="D12" s="9">
        <v>91.69</v>
      </c>
      <c r="E12" s="9">
        <v>91.69</v>
      </c>
      <c r="F12" s="9">
        <v>91.69</v>
      </c>
    </row>
    <row r="13" spans="1:6" x14ac:dyDescent="0.3">
      <c r="A13" s="6" t="s">
        <v>12</v>
      </c>
      <c r="B13" s="9">
        <f>B12*22%</f>
        <v>20.171800000000001</v>
      </c>
      <c r="C13" s="9">
        <f>C12*22%</f>
        <v>20.171800000000001</v>
      </c>
      <c r="D13" s="9">
        <f>D12*22%</f>
        <v>20.171800000000001</v>
      </c>
      <c r="E13" s="9">
        <f>E12*22%</f>
        <v>20.171800000000001</v>
      </c>
      <c r="F13" s="9">
        <f>F12*22%</f>
        <v>20.171800000000001</v>
      </c>
    </row>
    <row r="14" spans="1:6" x14ac:dyDescent="0.3">
      <c r="A14" s="6" t="s">
        <v>13</v>
      </c>
      <c r="B14" s="9">
        <f>B12*30%</f>
        <v>27.506999999999998</v>
      </c>
      <c r="C14" s="9">
        <f>C12*30%</f>
        <v>27.506999999999998</v>
      </c>
      <c r="D14" s="9">
        <f>D12*30%</f>
        <v>27.506999999999998</v>
      </c>
      <c r="E14" s="9">
        <f>E12*30%</f>
        <v>27.506999999999998</v>
      </c>
      <c r="F14" s="9">
        <f>F12*30%</f>
        <v>27.506999999999998</v>
      </c>
    </row>
    <row r="15" spans="1:6" x14ac:dyDescent="0.3">
      <c r="A15" s="6" t="s">
        <v>14</v>
      </c>
      <c r="B15" s="9">
        <v>50</v>
      </c>
      <c r="C15" s="9">
        <v>50</v>
      </c>
      <c r="D15" s="9">
        <v>50</v>
      </c>
      <c r="E15" s="9">
        <v>50</v>
      </c>
      <c r="F15" s="9"/>
    </row>
    <row r="16" spans="1:6" ht="28.2" x14ac:dyDescent="0.3">
      <c r="A16" s="12" t="s">
        <v>15</v>
      </c>
      <c r="B16" s="13">
        <f>SUM(B10:B15)</f>
        <v>469.86880000000002</v>
      </c>
      <c r="C16" s="13">
        <f>SUM(C10:C15)</f>
        <v>641.05079999999998</v>
      </c>
      <c r="D16" s="13">
        <f>SUM(D10:D15)</f>
        <v>296.94880000000001</v>
      </c>
      <c r="E16" s="13">
        <f>SUM(E10:E15)</f>
        <v>231.41079999999999</v>
      </c>
      <c r="F16" s="13">
        <f>SUM(F10:F15)</f>
        <v>139.36879999999999</v>
      </c>
    </row>
    <row r="17" spans="1:6" x14ac:dyDescent="0.3">
      <c r="A17" s="6" t="s">
        <v>16</v>
      </c>
      <c r="B17" s="9">
        <f>B16*20%</f>
        <v>93.973760000000013</v>
      </c>
      <c r="C17" s="9">
        <f>C16*20%</f>
        <v>128.21016</v>
      </c>
      <c r="D17" s="9">
        <f>D16*20%</f>
        <v>59.389760000000003</v>
      </c>
      <c r="E17" s="9">
        <f>E16*20%</f>
        <v>46.282160000000005</v>
      </c>
      <c r="F17" s="9">
        <f>F16*20%</f>
        <v>27.873760000000001</v>
      </c>
    </row>
    <row r="18" spans="1:6" x14ac:dyDescent="0.3">
      <c r="A18" s="6" t="s">
        <v>17</v>
      </c>
      <c r="B18" s="9">
        <f>(B16+B17)*20%</f>
        <v>112.76851200000002</v>
      </c>
      <c r="C18" s="9">
        <f>(C16+C17)*20%</f>
        <v>153.852192</v>
      </c>
      <c r="D18" s="9">
        <f>(D16+D17)*20%</f>
        <v>71.267712000000003</v>
      </c>
      <c r="E18" s="9">
        <f>(E16+E17)*20%</f>
        <v>55.538591999999994</v>
      </c>
      <c r="F18" s="9">
        <f>(F16+F17)*20%</f>
        <v>33.448512000000001</v>
      </c>
    </row>
    <row r="19" spans="1:6" x14ac:dyDescent="0.3">
      <c r="A19" s="6" t="s">
        <v>18</v>
      </c>
      <c r="B19" s="13">
        <f>SUM(B16:B18)</f>
        <v>676.61107200000004</v>
      </c>
      <c r="C19" s="13">
        <f>SUM(C16:C18)</f>
        <v>923.1131519999999</v>
      </c>
      <c r="D19" s="13">
        <f t="shared" ref="D19:F19" si="0">SUM(D16:D18)</f>
        <v>427.60627200000005</v>
      </c>
      <c r="E19" s="13">
        <f t="shared" si="0"/>
        <v>333.23155199999997</v>
      </c>
      <c r="F19" s="13">
        <f t="shared" si="0"/>
        <v>200.69107199999999</v>
      </c>
    </row>
    <row r="20" spans="1:6" x14ac:dyDescent="0.3">
      <c r="A20" s="1"/>
      <c r="B20" s="14"/>
      <c r="C20" s="14"/>
      <c r="D20" s="14"/>
      <c r="E20" s="14"/>
      <c r="F20" s="14"/>
    </row>
    <row r="21" spans="1:6" ht="46.8" x14ac:dyDescent="0.3">
      <c r="A21" s="15" t="s">
        <v>19</v>
      </c>
      <c r="B21" s="16"/>
      <c r="C21" s="16"/>
      <c r="D21" s="16"/>
      <c r="E21" s="16" t="s">
        <v>20</v>
      </c>
      <c r="F21" s="16"/>
    </row>
    <row r="22" spans="1:6" ht="15.6" x14ac:dyDescent="0.3">
      <c r="A22" s="15"/>
      <c r="B22" s="16"/>
      <c r="C22" s="16"/>
      <c r="D22" s="16"/>
      <c r="E22" s="16"/>
      <c r="F22" s="16"/>
    </row>
    <row r="23" spans="1:6" ht="15.6" x14ac:dyDescent="0.3">
      <c r="A23" s="16" t="s">
        <v>21</v>
      </c>
      <c r="B23" s="16"/>
      <c r="C23" s="16"/>
      <c r="D23" s="16"/>
      <c r="E23" s="17" t="s">
        <v>22</v>
      </c>
      <c r="F23" s="17"/>
    </row>
    <row r="24" spans="1:6" ht="15.6" x14ac:dyDescent="0.3">
      <c r="A24" s="16"/>
      <c r="B24" s="16"/>
      <c r="C24" s="16"/>
      <c r="D24" s="16"/>
      <c r="E24" s="16"/>
      <c r="F24" s="16"/>
    </row>
    <row r="25" spans="1:6" ht="15.6" x14ac:dyDescent="0.3">
      <c r="A25" s="16" t="s">
        <v>23</v>
      </c>
      <c r="B25" s="16"/>
      <c r="C25" s="16"/>
      <c r="D25" s="16"/>
      <c r="E25" s="16" t="s">
        <v>24</v>
      </c>
      <c r="F25" s="16"/>
    </row>
  </sheetData>
  <mergeCells count="8">
    <mergeCell ref="E23:F23"/>
    <mergeCell ref="B3:C3"/>
    <mergeCell ref="A4:F5"/>
    <mergeCell ref="A7:A8"/>
    <mergeCell ref="B7:C7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SysUser</dc:creator>
  <cp:lastModifiedBy>User</cp:lastModifiedBy>
  <cp:lastPrinted>2022-03-17T12:37:37Z</cp:lastPrinted>
  <dcterms:created xsi:type="dcterms:W3CDTF">2015-06-05T18:19:34Z</dcterms:created>
  <dcterms:modified xsi:type="dcterms:W3CDTF">2022-03-17T12:38:09Z</dcterms:modified>
</cp:coreProperties>
</file>