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20" yWindow="-120" windowWidth="19440" windowHeight="13176"/>
  </bookViews>
  <sheets>
    <sheet name="Лист1" sheetId="1" r:id="rId1"/>
    <sheet name="Лист2" sheetId="2" r:id="rId2"/>
    <sheet name="Лист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3" i="1" l="1"/>
  <c r="C12" i="1"/>
  <c r="D13" i="1" l="1"/>
  <c r="E16" i="1" l="1"/>
  <c r="D16" i="1"/>
  <c r="C16" i="1"/>
  <c r="E15" i="1"/>
  <c r="D15" i="1"/>
  <c r="C15" i="1"/>
  <c r="C18" i="1" s="1"/>
  <c r="D18" i="1" l="1"/>
  <c r="E18" i="1"/>
  <c r="E19" i="1" s="1"/>
  <c r="C19" i="1"/>
  <c r="C20" i="1" s="1"/>
  <c r="E20" i="1"/>
  <c r="D19" i="1" l="1"/>
  <c r="D20" i="1" s="1"/>
  <c r="C21" i="1"/>
  <c r="E21" i="1"/>
  <c r="D21" i="1" l="1"/>
</calcChain>
</file>

<file path=xl/sharedStrings.xml><?xml version="1.0" encoding="utf-8"?>
<sst xmlns="http://schemas.openxmlformats.org/spreadsheetml/2006/main" count="24" uniqueCount="24">
  <si>
    <t>РОЗРАХУНОК</t>
  </si>
  <si>
    <t>Марка автотранспорту</t>
  </si>
  <si>
    <t>З паливом</t>
  </si>
  <si>
    <t>Без палива</t>
  </si>
  <si>
    <t>Простій (год)</t>
  </si>
  <si>
    <t>Нарахування 22%</t>
  </si>
  <si>
    <t>Накладні витрати 30%</t>
  </si>
  <si>
    <t>Всього собівартість</t>
  </si>
  <si>
    <t>ПДВ 20%</t>
  </si>
  <si>
    <t>Вартість 1 маш./год.</t>
  </si>
  <si>
    <t>Економіст</t>
  </si>
  <si>
    <t>Директор КП ДМР "Благоустрій Дунаєвеччини"</t>
  </si>
  <si>
    <t xml:space="preserve"> вартості роботи автотранспорту по КП ДМР "Благоустрій Дунаєвеччини" за одну годину роботи ЮМЗ-6кл №04176 ВХ</t>
  </si>
  <si>
    <t xml:space="preserve">ЮМЗ-6кл (№04176ВХ) </t>
  </si>
  <si>
    <t>Ремонтний фонд</t>
  </si>
  <si>
    <t>Заробітна плата</t>
  </si>
  <si>
    <t>Рентабельність 20%</t>
  </si>
  <si>
    <t>Дизпаливо (9,24х38грн.)</t>
  </si>
  <si>
    <t>Машинне масло (0,5 х 33)</t>
  </si>
  <si>
    <t>станом на березень 2022</t>
  </si>
  <si>
    <t>Нижник В.С.</t>
  </si>
  <si>
    <t>Заступник гол. Бухгалтера</t>
  </si>
  <si>
    <t>Їжак О.М.</t>
  </si>
  <si>
    <t>Барвінок А.В.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</si>
</sst>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1" fillId="0" borderId="5" xfId="0" applyFont="1" applyBorder="1"/>
    <xf numFmtId="0" fontId="1" fillId="0" borderId="3" xfId="0" applyFont="1" applyBorder="1"/>
    <xf numFmtId="0" fontId="1" fillId="0" borderId="5" xfId="0" applyFont="1" applyBorder="1" applyAlignment="1">
      <alignment horizontal="right" vertical="center"/>
    </xf>
    <xf numFmtId="2" fontId="1" fillId="0" borderId="5" xfId="0" applyNumberFormat="1" applyFont="1" applyBorder="1"/>
    <xf numFmtId="0" fontId="1" fillId="0" borderId="5" xfId="0" applyFont="1" applyBorder="1" applyAlignment="1">
      <alignment horizontal="right"/>
    </xf>
    <xf numFmtId="2" fontId="2" fillId="0" borderId="5" xfId="0" applyNumberFormat="1" applyFont="1" applyBorder="1"/>
    <xf numFmtId="0" fontId="0" fillId="0" borderId="0" xfId="0" applyBorder="1"/>
    <xf numFmtId="0" fontId="3" fillId="0" borderId="0" xfId="0" applyFont="1" applyAlignment="1">
      <alignment wrapText="1"/>
    </xf>
    <xf numFmtId="0" fontId="2" fillId="0" borderId="5" xfId="0" applyFont="1" applyBorder="1" applyAlignment="1">
      <alignment wrapText="1"/>
    </xf>
    <xf numFmtId="0" fontId="3" fillId="0" borderId="0" xfId="0" applyFont="1"/>
    <xf numFmtId="0" fontId="3" fillId="0" borderId="0" xfId="0" applyFont="1"/>
    <xf numFmtId="2" fontId="1" fillId="2" borderId="5" xfId="0" applyNumberFormat="1" applyFont="1" applyFill="1" applyBorder="1"/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0" borderId="1" xfId="0" applyFont="1" applyBorder="1" applyAlignment="1"/>
    <xf numFmtId="0" fontId="0" fillId="0" borderId="1" xfId="0" applyBorder="1" applyAlignment="1"/>
    <xf numFmtId="0" fontId="1" fillId="0" borderId="2" xfId="0" applyFont="1" applyBorder="1" applyAlignment="1"/>
    <xf numFmtId="0" fontId="1" fillId="0" borderId="4" xfId="0" applyFont="1" applyBorder="1" applyAlignment="1"/>
    <xf numFmtId="0" fontId="0" fillId="0" borderId="4" xfId="0" applyBorder="1" applyAlignment="1"/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F25"/>
  <sheetViews>
    <sheetView tabSelected="1" workbookViewId="0">
      <selection activeCell="G21" sqref="G21"/>
    </sheetView>
  </sheetViews>
  <sheetFormatPr defaultRowHeight="14.4" x14ac:dyDescent="0.3"/>
  <cols>
    <col min="1" max="1" width="4.109375" customWidth="1"/>
    <col min="2" max="2" width="36.109375" customWidth="1"/>
    <col min="3" max="3" width="15.5546875" bestFit="1" customWidth="1"/>
    <col min="4" max="4" width="10.6640625" customWidth="1"/>
    <col min="5" max="5" width="13.44140625" customWidth="1"/>
  </cols>
  <sheetData>
    <row r="1" spans="2:5" x14ac:dyDescent="0.3">
      <c r="D1" s="1"/>
    </row>
    <row r="2" spans="2:5" x14ac:dyDescent="0.3">
      <c r="D2" s="1"/>
    </row>
    <row r="3" spans="2:5" x14ac:dyDescent="0.3">
      <c r="D3" s="1"/>
    </row>
    <row r="4" spans="2:5" x14ac:dyDescent="0.3">
      <c r="C4" s="1" t="s">
        <v>0</v>
      </c>
    </row>
    <row r="5" spans="2:5" ht="15" customHeight="1" x14ac:dyDescent="0.3">
      <c r="B5" s="15" t="s">
        <v>12</v>
      </c>
      <c r="C5" s="16"/>
      <c r="D5" s="16"/>
      <c r="E5" s="16"/>
    </row>
    <row r="6" spans="2:5" x14ac:dyDescent="0.3">
      <c r="B6" s="16"/>
      <c r="C6" s="16"/>
      <c r="D6" s="16"/>
      <c r="E6" s="16"/>
    </row>
    <row r="7" spans="2:5" x14ac:dyDescent="0.3">
      <c r="B7" s="14"/>
      <c r="C7" s="14"/>
      <c r="D7" s="14"/>
      <c r="E7" s="14"/>
    </row>
    <row r="8" spans="2:5" x14ac:dyDescent="0.3">
      <c r="D8" s="17" t="s">
        <v>19</v>
      </c>
      <c r="E8" s="18"/>
    </row>
    <row r="9" spans="2:5" x14ac:dyDescent="0.3">
      <c r="B9" s="19" t="s">
        <v>1</v>
      </c>
      <c r="C9" s="22" t="s">
        <v>2</v>
      </c>
      <c r="D9" s="19" t="s">
        <v>3</v>
      </c>
      <c r="E9" s="19" t="s">
        <v>4</v>
      </c>
    </row>
    <row r="10" spans="2:5" x14ac:dyDescent="0.3">
      <c r="B10" s="20"/>
      <c r="C10" s="23"/>
      <c r="D10" s="20"/>
      <c r="E10" s="21"/>
    </row>
    <row r="11" spans="2:5" ht="41.25" customHeight="1" x14ac:dyDescent="0.3">
      <c r="B11" s="10" t="s">
        <v>13</v>
      </c>
      <c r="C11" s="2"/>
      <c r="D11" s="3"/>
      <c r="E11" s="2"/>
    </row>
    <row r="12" spans="2:5" ht="28.5" customHeight="1" x14ac:dyDescent="0.3">
      <c r="B12" s="2" t="s">
        <v>17</v>
      </c>
      <c r="C12" s="5">
        <f>9.24*38</f>
        <v>351.12</v>
      </c>
      <c r="D12" s="3"/>
      <c r="E12" s="2"/>
    </row>
    <row r="13" spans="2:5" ht="29.25" customHeight="1" x14ac:dyDescent="0.3">
      <c r="B13" s="2" t="s">
        <v>18</v>
      </c>
      <c r="C13" s="13">
        <f>0.5*33</f>
        <v>16.5</v>
      </c>
      <c r="D13" s="13">
        <f>0.5*29.17</f>
        <v>14.585000000000001</v>
      </c>
      <c r="E13" s="2"/>
    </row>
    <row r="14" spans="2:5" ht="30" customHeight="1" x14ac:dyDescent="0.3">
      <c r="B14" s="2" t="s">
        <v>15</v>
      </c>
      <c r="C14" s="2">
        <v>78.42</v>
      </c>
      <c r="D14" s="2">
        <v>78.42</v>
      </c>
      <c r="E14" s="2">
        <v>78.42</v>
      </c>
    </row>
    <row r="15" spans="2:5" ht="27.75" customHeight="1" x14ac:dyDescent="0.3">
      <c r="B15" s="2" t="s">
        <v>5</v>
      </c>
      <c r="C15" s="5">
        <f>C14*22%</f>
        <v>17.252400000000002</v>
      </c>
      <c r="D15" s="5">
        <f t="shared" ref="D15:E15" si="0">D14*22%</f>
        <v>17.252400000000002</v>
      </c>
      <c r="E15" s="5">
        <f t="shared" si="0"/>
        <v>17.252400000000002</v>
      </c>
    </row>
    <row r="16" spans="2:5" ht="29.25" customHeight="1" x14ac:dyDescent="0.3">
      <c r="B16" s="2" t="s">
        <v>6</v>
      </c>
      <c r="C16" s="5">
        <f>C14*30%</f>
        <v>23.526</v>
      </c>
      <c r="D16" s="5">
        <f t="shared" ref="D16:E16" si="1">D14*30%</f>
        <v>23.526</v>
      </c>
      <c r="E16" s="5">
        <f t="shared" si="1"/>
        <v>23.526</v>
      </c>
    </row>
    <row r="17" spans="2:6" x14ac:dyDescent="0.3">
      <c r="B17" s="2" t="s">
        <v>14</v>
      </c>
      <c r="C17" s="6">
        <v>55</v>
      </c>
      <c r="D17" s="6">
        <v>55</v>
      </c>
      <c r="E17" s="4"/>
    </row>
    <row r="18" spans="2:6" ht="25.5" customHeight="1" x14ac:dyDescent="0.3">
      <c r="B18" s="2" t="s">
        <v>7</v>
      </c>
      <c r="C18" s="7">
        <f>SUM(C11:C17)</f>
        <v>541.81840000000011</v>
      </c>
      <c r="D18" s="7">
        <f>SUM(D11:D17)</f>
        <v>188.7834</v>
      </c>
      <c r="E18" s="7">
        <f>SUM(E11:E17)</f>
        <v>119.19840000000001</v>
      </c>
    </row>
    <row r="19" spans="2:6" ht="25.5" customHeight="1" x14ac:dyDescent="0.3">
      <c r="B19" s="2" t="s">
        <v>16</v>
      </c>
      <c r="C19" s="5">
        <f>C18*20%</f>
        <v>108.36368000000003</v>
      </c>
      <c r="D19" s="5">
        <f>D18*20%</f>
        <v>37.756680000000003</v>
      </c>
      <c r="E19" s="5">
        <f>E18*20%</f>
        <v>23.839680000000001</v>
      </c>
    </row>
    <row r="20" spans="2:6" ht="27.75" customHeight="1" x14ac:dyDescent="0.3">
      <c r="B20" s="2" t="s">
        <v>8</v>
      </c>
      <c r="C20" s="5">
        <f>(C19+C18)*20%</f>
        <v>130.03641600000003</v>
      </c>
      <c r="D20" s="5">
        <f>(D19+D18)*20%</f>
        <v>45.308016000000002</v>
      </c>
      <c r="E20" s="5">
        <f>(E19+E18)*20%</f>
        <v>28.607616000000004</v>
      </c>
    </row>
    <row r="21" spans="2:6" ht="30.75" customHeight="1" x14ac:dyDescent="0.3">
      <c r="B21" s="2" t="s">
        <v>9</v>
      </c>
      <c r="C21" s="7">
        <f>C18+C19+C20</f>
        <v>780.21849600000019</v>
      </c>
      <c r="D21" s="7">
        <f>D18+D19+D20</f>
        <v>271.848096</v>
      </c>
      <c r="E21" s="7">
        <f>E18+E19+E20</f>
        <v>171.64569600000002</v>
      </c>
    </row>
    <row r="22" spans="2:6" x14ac:dyDescent="0.3">
      <c r="B22" s="8"/>
      <c r="C22" s="8"/>
      <c r="D22" s="8"/>
      <c r="E22" s="8"/>
    </row>
    <row r="23" spans="2:6" ht="37.5" customHeight="1" x14ac:dyDescent="0.3">
      <c r="B23" s="9" t="s">
        <v>11</v>
      </c>
      <c r="C23" s="11"/>
      <c r="E23" s="12" t="s">
        <v>20</v>
      </c>
      <c r="F23" s="12"/>
    </row>
    <row r="24" spans="2:6" ht="34.5" customHeight="1" x14ac:dyDescent="0.3">
      <c r="B24" s="11" t="s">
        <v>21</v>
      </c>
      <c r="C24" s="11"/>
      <c r="E24" s="12" t="s">
        <v>22</v>
      </c>
      <c r="F24" s="12"/>
    </row>
    <row r="25" spans="2:6" ht="36" customHeight="1" x14ac:dyDescent="0.3">
      <c r="B25" s="11" t="s">
        <v>10</v>
      </c>
      <c r="C25" s="11"/>
      <c r="E25" s="12" t="s">
        <v>23</v>
      </c>
      <c r="F25" s="12"/>
    </row>
  </sheetData>
  <mergeCells count="6">
    <mergeCell ref="B5:E6"/>
    <mergeCell ref="D8:E8"/>
    <mergeCell ref="B9:B10"/>
    <mergeCell ref="D9:D10"/>
    <mergeCell ref="E9:E10"/>
    <mergeCell ref="C9:C1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2022-03-17T13:15:53Z</dcterms:modified>
</cp:coreProperties>
</file>