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ранспорт квітень 2021\"/>
    </mc:Choice>
  </mc:AlternateContent>
  <xr:revisionPtr revIDLastSave="0" documentId="13_ncr:1_{3A5AEDDC-4D3F-4F9B-9F98-E6B8D08E5CC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C13" i="1"/>
  <c r="D12" i="1"/>
  <c r="C12" i="1"/>
  <c r="E15" i="1" l="1"/>
  <c r="E16" i="1" s="1"/>
  <c r="E18" i="1" l="1"/>
  <c r="E19" i="1" l="1"/>
  <c r="E20" i="1" l="1"/>
  <c r="E21" i="1" s="1"/>
  <c r="D15" i="1" l="1"/>
  <c r="C15" i="1"/>
  <c r="C16" i="1" l="1"/>
  <c r="C18" i="1" s="1"/>
  <c r="C19" i="1" s="1"/>
  <c r="D16" i="1"/>
  <c r="D18" i="1" s="1"/>
  <c r="D19" i="1" s="1"/>
  <c r="C20" i="1" l="1"/>
  <c r="C21" i="1" l="1"/>
  <c r="D20" i="1"/>
  <c r="D21" i="1" s="1"/>
</calcChain>
</file>

<file path=xl/sharedStrings.xml><?xml version="1.0" encoding="utf-8"?>
<sst xmlns="http://schemas.openxmlformats.org/spreadsheetml/2006/main" count="26" uniqueCount="26">
  <si>
    <t>Марка автотранспорту</t>
  </si>
  <si>
    <t>Нарахування 22%</t>
  </si>
  <si>
    <t xml:space="preserve">Ремонтний фонд </t>
  </si>
  <si>
    <t>РОЗРАХУНОК</t>
  </si>
  <si>
    <t>ПДВ 20%</t>
  </si>
  <si>
    <t>Накладні витрати 30%</t>
  </si>
  <si>
    <t xml:space="preserve">Всього собівартість             </t>
  </si>
  <si>
    <t>З паливом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</si>
  <si>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</si>
  <si>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</si>
  <si>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за одну годину роботи </t>
  </si>
  <si>
    <t>Вартість 1 маш. год.</t>
  </si>
  <si>
    <t>Спеціальний вантажний фургон малотонажний-в ЗАЗ Lanos (ВХ2155ВХ)</t>
  </si>
  <si>
    <t>по місту (20)</t>
  </si>
  <si>
    <t>по трасі (49)</t>
  </si>
  <si>
    <t>Наказ №___ від __________</t>
  </si>
  <si>
    <t xml:space="preserve">Заробітна плата водія </t>
  </si>
  <si>
    <t>Рентабельність 20%</t>
  </si>
  <si>
    <t>Простій</t>
  </si>
  <si>
    <t xml:space="preserve">Бензин (38грн. х 9,5) на 100 км                </t>
  </si>
  <si>
    <t>Машинне масло (2,6 х 33) на 100 км</t>
  </si>
  <si>
    <t>станом на березень 2022</t>
  </si>
  <si>
    <t>Нижник В.С.</t>
  </si>
  <si>
    <t>Заступник гол. Бухгалтера</t>
  </si>
  <si>
    <t>Їжак О.М.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</si>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</sst>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2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1" fillId="0" borderId="0" xfId="0" applyFont="1"/>
    <xf numFmtId="2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2" fontId="2" fillId="0" borderId="0" xfId="0" applyNumberFormat="1" applyFont="1" applyBorder="1"/>
    <xf numFmtId="0" fontId="3" fillId="0" borderId="0" xfId="0" applyFont="1" applyAlignment="1"/>
    <xf numFmtId="0" fontId="0" fillId="0" borderId="0" xfId="0" applyAlignment="1"/>
    <xf numFmtId="2" fontId="1" fillId="0" borderId="1" xfId="0" applyNumberFormat="1" applyFont="1" applyBorder="1" applyAlignment="1"/>
    <xf numFmtId="0" fontId="0" fillId="0" borderId="0" xfId="0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6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workbookViewId="0">
      <selection activeCell="H15" sqref="H15"/>
    </sheetView>
  </sheetViews>
  <sheetFormatPr defaultRowHeight="15" x14ac:dyDescent="0.25"/>
  <cols>
    <col min="1" max="1" width="6.7109375" customWidth="1"/>
    <col min="2" max="2" width="40" customWidth="1"/>
    <col min="3" max="3" width="14.5703125" customWidth="1"/>
    <col min="4" max="4" width="12.85546875" customWidth="1"/>
    <col min="5" max="5" width="12" customWidth="1"/>
    <col min="9" max="9" width="7" customWidth="1"/>
    <col min="10" max="10" width="30.7109375" customWidth="1"/>
    <col min="11" max="11" width="11.85546875" customWidth="1"/>
    <col min="12" max="12" width="12.140625" customWidth="1"/>
  </cols>
  <sheetData>
    <row r="1" spans="1:5" ht="29.25" customHeight="1" x14ac:dyDescent="0.25"/>
    <row r="2" spans="1:5" ht="28.5" customHeight="1" x14ac:dyDescent="0.25">
      <c r="D2" s="9" t="s">
        <v>15</v>
      </c>
    </row>
    <row r="3" spans="1:5" ht="27" customHeight="1" x14ac:dyDescent="0.25">
      <c r="D3" s="9"/>
    </row>
    <row r="4" spans="1:5" ht="29.25" customHeight="1" x14ac:dyDescent="0.25">
      <c r="C4" s="19" t="s">
        <v>3</v>
      </c>
      <c r="D4" s="20"/>
    </row>
    <row r="5" spans="1:5" x14ac:dyDescent="0.25">
      <c r="B5" s="21" t="s">
        <v>10</v>
      </c>
      <c r="C5" s="22"/>
      <c r="D5" s="22"/>
      <c r="E5" s="22"/>
    </row>
    <row r="6" spans="1:5" x14ac:dyDescent="0.25">
      <c r="B6" s="22"/>
      <c r="C6" s="22"/>
      <c r="D6" s="22"/>
      <c r="E6" s="22"/>
    </row>
    <row r="7" spans="1:5" x14ac:dyDescent="0.25">
      <c r="B7" s="16"/>
      <c r="C7" s="16"/>
      <c r="D7" s="16"/>
      <c r="E7" s="16"/>
    </row>
    <row r="8" spans="1:5" x14ac:dyDescent="0.25">
      <c r="D8" s="23" t="s">
        <v>21</v>
      </c>
      <c r="E8" s="23"/>
    </row>
    <row r="9" spans="1:5" x14ac:dyDescent="0.25">
      <c r="A9" s="1"/>
      <c r="B9" s="24" t="s">
        <v>0</v>
      </c>
      <c r="C9" s="26" t="s">
        <v>7</v>
      </c>
      <c r="D9" s="27"/>
      <c r="E9" s="24" t="s">
        <v>18</v>
      </c>
    </row>
    <row r="10" spans="1:5" x14ac:dyDescent="0.25">
      <c r="A10" s="1"/>
      <c r="B10" s="25"/>
      <c r="C10" s="2" t="s">
        <v>13</v>
      </c>
      <c r="D10" s="2" t="s">
        <v>14</v>
      </c>
      <c r="E10" s="25"/>
    </row>
    <row r="11" spans="1:5" ht="43.5" x14ac:dyDescent="0.25">
      <c r="A11" s="1"/>
      <c r="B11" s="6" t="s">
        <v>12</v>
      </c>
      <c r="C11" s="2"/>
      <c r="D11" s="2"/>
      <c r="E11" s="2"/>
    </row>
    <row r="12" spans="1:5" x14ac:dyDescent="0.25">
      <c r="A12" s="1"/>
      <c r="B12" s="3" t="s">
        <v>19</v>
      </c>
      <c r="C12" s="10">
        <f>38*9.5/100*20</f>
        <v>72.2</v>
      </c>
      <c r="D12" s="10">
        <f>38*9.5/100*49</f>
        <v>176.89</v>
      </c>
      <c r="E12" s="2"/>
    </row>
    <row r="13" spans="1:5" x14ac:dyDescent="0.25">
      <c r="A13" s="1"/>
      <c r="B13" s="3" t="s">
        <v>20</v>
      </c>
      <c r="C13" s="4">
        <f>2.6*33/100*20</f>
        <v>17.16</v>
      </c>
      <c r="D13" s="4">
        <f>2.6*33/100*49</f>
        <v>42.042000000000002</v>
      </c>
      <c r="E13" s="2"/>
    </row>
    <row r="14" spans="1:5" x14ac:dyDescent="0.25">
      <c r="A14" s="1"/>
      <c r="B14" s="3" t="s">
        <v>16</v>
      </c>
      <c r="C14" s="15">
        <v>45.7</v>
      </c>
      <c r="D14" s="15">
        <v>45.7</v>
      </c>
      <c r="E14" s="15">
        <v>45.7</v>
      </c>
    </row>
    <row r="15" spans="1:5" x14ac:dyDescent="0.25">
      <c r="A15" s="1"/>
      <c r="B15" s="2" t="s">
        <v>1</v>
      </c>
      <c r="C15" s="4">
        <f>C14*22%</f>
        <v>10.054</v>
      </c>
      <c r="D15" s="4">
        <f>D14*22%</f>
        <v>10.054</v>
      </c>
      <c r="E15" s="4">
        <f>E14*22%</f>
        <v>10.054</v>
      </c>
    </row>
    <row r="16" spans="1:5" x14ac:dyDescent="0.25">
      <c r="A16" s="1"/>
      <c r="B16" s="2" t="s">
        <v>5</v>
      </c>
      <c r="C16" s="4">
        <f>(C14+C15)*30%</f>
        <v>16.726200000000002</v>
      </c>
      <c r="D16" s="4">
        <f>(D14+D15)*30%</f>
        <v>16.726200000000002</v>
      </c>
      <c r="E16" s="4">
        <f>(E14+E15)*30%</f>
        <v>16.726200000000002</v>
      </c>
    </row>
    <row r="17" spans="1:6" x14ac:dyDescent="0.25">
      <c r="A17" s="1"/>
      <c r="B17" s="2" t="s">
        <v>2</v>
      </c>
      <c r="C17" s="4">
        <v>55</v>
      </c>
      <c r="D17" s="4">
        <v>55</v>
      </c>
      <c r="E17" s="4"/>
    </row>
    <row r="18" spans="1:6" x14ac:dyDescent="0.25">
      <c r="A18" s="1"/>
      <c r="B18" s="6" t="s">
        <v>6</v>
      </c>
      <c r="C18" s="5">
        <f>SUM(C12:C17)</f>
        <v>216.84020000000001</v>
      </c>
      <c r="D18" s="5">
        <f>SUM(D12:D17)</f>
        <v>346.41219999999998</v>
      </c>
      <c r="E18" s="5">
        <f>SUM(E12:E17)</f>
        <v>72.480200000000011</v>
      </c>
    </row>
    <row r="19" spans="1:6" x14ac:dyDescent="0.25">
      <c r="A19" s="1"/>
      <c r="B19" s="2" t="s">
        <v>17</v>
      </c>
      <c r="C19" s="4">
        <f>C18*20%</f>
        <v>43.368040000000008</v>
      </c>
      <c r="D19" s="4">
        <f>D18*20%</f>
        <v>69.282439999999994</v>
      </c>
      <c r="E19" s="4">
        <f>E18*20%</f>
        <v>14.496040000000002</v>
      </c>
      <c r="F19" s="1"/>
    </row>
    <row r="20" spans="1:6" x14ac:dyDescent="0.25">
      <c r="A20" s="1"/>
      <c r="B20" s="2" t="s">
        <v>4</v>
      </c>
      <c r="C20" s="4">
        <f>(C18+C19)*20%</f>
        <v>52.041648000000009</v>
      </c>
      <c r="D20" s="4">
        <f>(D18+D19)*20%</f>
        <v>83.138928000000007</v>
      </c>
      <c r="E20" s="4">
        <f>(E18+E19)*20%</f>
        <v>17.395248000000006</v>
      </c>
      <c r="F20" s="1"/>
    </row>
    <row r="21" spans="1:6" x14ac:dyDescent="0.25">
      <c r="A21" s="1"/>
      <c r="B21" s="2" t="s">
        <v>11</v>
      </c>
      <c r="C21" s="5">
        <f>C18+C19+C20</f>
        <v>312.24988800000006</v>
      </c>
      <c r="D21" s="5">
        <f>D18+D19+D20</f>
        <v>498.83356800000001</v>
      </c>
      <c r="E21" s="5">
        <f>E18+E19+E20</f>
        <v>104.37148800000003</v>
      </c>
      <c r="F21" s="1"/>
    </row>
    <row r="22" spans="1:6" x14ac:dyDescent="0.25">
      <c r="A22" s="1"/>
      <c r="B22" s="11"/>
      <c r="C22" s="12"/>
      <c r="D22" s="12"/>
      <c r="E22" s="12"/>
      <c r="F22" s="1"/>
    </row>
    <row r="23" spans="1:6" ht="31.5" x14ac:dyDescent="0.25">
      <c r="A23" s="1"/>
      <c r="B23" s="7" t="s">
        <v>8</v>
      </c>
      <c r="C23" s="8"/>
      <c r="D23" s="8"/>
      <c r="E23" s="8" t="s">
        <v>22</v>
      </c>
      <c r="F23" s="1"/>
    </row>
    <row r="24" spans="1:6" ht="15.75" x14ac:dyDescent="0.25">
      <c r="A24" s="1"/>
      <c r="B24" s="7"/>
      <c r="C24" s="8"/>
      <c r="D24" s="8"/>
      <c r="E24" s="8"/>
      <c r="F24" s="1"/>
    </row>
    <row r="25" spans="1:6" ht="15.75" x14ac:dyDescent="0.25">
      <c r="A25" s="1"/>
      <c r="B25" s="8" t="s">
        <v>23</v>
      </c>
      <c r="C25" s="8"/>
      <c r="D25" s="8"/>
      <c r="E25" s="17" t="s">
        <v>24</v>
      </c>
      <c r="F25" s="18"/>
    </row>
    <row r="26" spans="1:6" ht="15.75" x14ac:dyDescent="0.25">
      <c r="A26" s="1"/>
      <c r="B26" s="8"/>
      <c r="C26" s="8"/>
      <c r="D26" s="8"/>
      <c r="E26" s="13"/>
      <c r="F26" s="14"/>
    </row>
    <row r="27" spans="1:6" ht="15.75" x14ac:dyDescent="0.25">
      <c r="A27" s="1"/>
      <c r="B27" s="8" t="s">
        <v>9</v>
      </c>
      <c r="C27" s="8"/>
      <c r="D27" s="8"/>
      <c r="E27" s="8" t="s">
        <v>25</v>
      </c>
      <c r="F27" s="1"/>
    </row>
  </sheetData>
  <mergeCells count="7">
    <mergeCell ref="E25:F25"/>
    <mergeCell ref="C4:D4"/>
    <mergeCell ref="B5:E6"/>
    <mergeCell ref="D8:E8"/>
    <mergeCell ref="B9:B10"/>
    <mergeCell ref="C9:D9"/>
    <mergeCell ref="E9:E10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SysUser</cp:lastModifiedBy>
  <cp:lastPrinted>2021-05-05T10:29:15Z</cp:lastPrinted>
  <dcterms:created xsi:type="dcterms:W3CDTF">2016-04-11T05:33:18Z</dcterms:created>
  <dcterms:modified xsi:type="dcterms:W3CDTF">2022-03-16T08:06:54Z</dcterms:modified>
</cp:coreProperties>
</file>