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I10" i="1"/>
  <c r="H10" i="1"/>
  <c r="G10" i="1"/>
  <c r="F10" i="1"/>
  <c r="E10" i="1"/>
  <c r="D10" i="1"/>
  <c r="C10" i="1"/>
  <c r="H9" i="1"/>
  <c r="G9" i="1"/>
  <c r="F9" i="1"/>
  <c r="E9" i="1"/>
  <c r="D9" i="1"/>
  <c r="C9" i="1"/>
  <c r="D14" i="1" l="1"/>
  <c r="E14" i="1"/>
  <c r="F14" i="1"/>
  <c r="G14" i="1"/>
  <c r="H14" i="1"/>
  <c r="I14" i="1"/>
  <c r="J14" i="1"/>
  <c r="C14" i="1"/>
  <c r="D13" i="1" l="1"/>
  <c r="D16" i="1" s="1"/>
  <c r="D17" i="1" s="1"/>
  <c r="E13" i="1"/>
  <c r="F13" i="1"/>
  <c r="F16" i="1" s="1"/>
  <c r="H13" i="1"/>
  <c r="I13" i="1"/>
  <c r="J13" i="1"/>
  <c r="C13" i="1"/>
  <c r="C16" i="1" s="1"/>
  <c r="C17" i="1" s="1"/>
  <c r="F17" i="1" l="1"/>
  <c r="F18" i="1" s="1"/>
  <c r="J16" i="1"/>
  <c r="H16" i="1"/>
  <c r="I16" i="1"/>
  <c r="G16" i="1"/>
  <c r="E16" i="1"/>
  <c r="C18" i="1"/>
  <c r="C19" i="1" s="1"/>
  <c r="C20" i="1" s="1"/>
  <c r="D18" i="1"/>
  <c r="D19" i="1" s="1"/>
  <c r="D20" i="1" s="1"/>
  <c r="J17" i="1" l="1"/>
  <c r="G17" i="1"/>
  <c r="G18" i="1" s="1"/>
  <c r="G19" i="1" s="1"/>
  <c r="G20" i="1" s="1"/>
  <c r="H17" i="1"/>
  <c r="H18" i="1" s="1"/>
  <c r="E17" i="1"/>
  <c r="E18" i="1" s="1"/>
  <c r="I17" i="1"/>
  <c r="I18" i="1" s="1"/>
  <c r="I19" i="1" s="1"/>
  <c r="I20" i="1" s="1"/>
  <c r="J18" i="1"/>
  <c r="F19" i="1"/>
  <c r="F20" i="1" s="1"/>
  <c r="J19" i="1"/>
  <c r="H19" i="1" l="1"/>
  <c r="H20" i="1" s="1"/>
  <c r="E19" i="1"/>
  <c r="E20" i="1" s="1"/>
</calcChain>
</file>

<file path=xl/sharedStrings.xml><?xml version="1.0" encoding="utf-8"?>
<sst xmlns="http://schemas.openxmlformats.org/spreadsheetml/2006/main" count="37" uniqueCount="31">
  <si>
    <t>Марка автотранспорту</t>
  </si>
  <si>
    <t>З паливом</t>
  </si>
  <si>
    <t>Без палива</t>
  </si>
  <si>
    <t>Бензин</t>
  </si>
  <si>
    <t>Нарахування 22%</t>
  </si>
  <si>
    <t xml:space="preserve">Ремонтний фонд </t>
  </si>
  <si>
    <t>РОЗРАХУНОК</t>
  </si>
  <si>
    <t>ПДВ 20%</t>
  </si>
  <si>
    <t>Вартість 1 маш./год.</t>
  </si>
  <si>
    <t>Газ</t>
  </si>
  <si>
    <t>Простій (год)</t>
  </si>
  <si>
    <t xml:space="preserve">Амортизація </t>
  </si>
  <si>
    <t xml:space="preserve">Всього собівартість                      за 1 маш./год.               </t>
  </si>
  <si>
    <t>По місту/полив   (55 л.)</t>
  </si>
  <si>
    <t>По місту/сніг, щітка (60л.)</t>
  </si>
  <si>
    <t>По місту/  пробіг (35л.)</t>
  </si>
  <si>
    <t>КО 713</t>
  </si>
  <si>
    <t>Накладні витрати              30%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</si>
  <si>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</si>
  <si>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</si>
  <si>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КО 713  ЗИЛ 431412</t>
  </si>
  <si>
    <t xml:space="preserve">Заробітна плата  </t>
  </si>
  <si>
    <t>Рентабельність 20%</t>
  </si>
  <si>
    <t>Вартість 1 км.</t>
  </si>
  <si>
    <t>Газ (40грн. *55)                     Бензин (38грн. Х 55)</t>
  </si>
  <si>
    <t>Машинне масло                 (2,55 х 33)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</si>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</sst>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2" fontId="5" fillId="0" borderId="1" xfId="0" applyNumberFormat="1" applyFont="1" applyBorder="1"/>
    <xf numFmtId="0" fontId="4" fillId="0" borderId="0" xfId="0" applyFont="1" applyBorder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2" fontId="5" fillId="0" borderId="0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G8" sqref="G8"/>
    </sheetView>
  </sheetViews>
  <sheetFormatPr defaultRowHeight="14.4" x14ac:dyDescent="0.3"/>
  <cols>
    <col min="1" max="1" width="6.6640625" customWidth="1"/>
    <col min="2" max="2" width="24.6640625" customWidth="1"/>
    <col min="3" max="3" width="8.44140625" customWidth="1"/>
    <col min="4" max="4" width="9.6640625" customWidth="1"/>
    <col min="5" max="5" width="10" customWidth="1"/>
    <col min="6" max="6" width="8.5546875" customWidth="1"/>
    <col min="7" max="8" width="7.6640625" customWidth="1"/>
    <col min="9" max="9" width="7.88671875" customWidth="1"/>
    <col min="10" max="10" width="8.109375" customWidth="1"/>
  </cols>
  <sheetData>
    <row r="1" spans="1:10" x14ac:dyDescent="0.3">
      <c r="G1" s="18"/>
    </row>
    <row r="2" spans="1:10" ht="15" customHeight="1" x14ac:dyDescent="0.3">
      <c r="A2" s="3"/>
      <c r="B2" s="5"/>
      <c r="C2" s="23"/>
      <c r="D2" s="24"/>
      <c r="E2" s="23" t="s">
        <v>6</v>
      </c>
      <c r="F2" s="24"/>
      <c r="G2" s="9"/>
      <c r="H2" s="9"/>
      <c r="I2" s="5"/>
      <c r="J2" s="5"/>
    </row>
    <row r="3" spans="1:10" ht="15" customHeight="1" x14ac:dyDescent="0.3">
      <c r="A3" s="3"/>
      <c r="B3" s="30" t="s">
        <v>20</v>
      </c>
      <c r="C3" s="31"/>
      <c r="D3" s="31"/>
      <c r="E3" s="31"/>
      <c r="F3" s="31"/>
      <c r="G3" s="31"/>
      <c r="H3" s="31"/>
      <c r="I3" s="31"/>
      <c r="J3" s="31"/>
    </row>
    <row r="4" spans="1:10" x14ac:dyDescent="0.3">
      <c r="A4" s="3"/>
      <c r="B4" s="31"/>
      <c r="C4" s="31"/>
      <c r="D4" s="31"/>
      <c r="E4" s="31"/>
      <c r="F4" s="31"/>
      <c r="G4" s="31"/>
      <c r="H4" s="31"/>
      <c r="I4" s="31"/>
      <c r="J4" s="31"/>
    </row>
    <row r="5" spans="1:10" x14ac:dyDescent="0.3">
      <c r="A5" s="3"/>
      <c r="B5" s="5"/>
      <c r="C5" s="5"/>
      <c r="D5" s="32" t="s">
        <v>26</v>
      </c>
      <c r="E5" s="32"/>
      <c r="F5" s="32"/>
      <c r="G5" s="32"/>
      <c r="H5" s="32"/>
      <c r="I5" s="32"/>
      <c r="J5" s="5"/>
    </row>
    <row r="6" spans="1:10" x14ac:dyDescent="0.3">
      <c r="A6" s="4"/>
      <c r="B6" s="33" t="s">
        <v>0</v>
      </c>
      <c r="C6" s="35" t="s">
        <v>1</v>
      </c>
      <c r="D6" s="36"/>
      <c r="E6" s="35" t="s">
        <v>1</v>
      </c>
      <c r="F6" s="36"/>
      <c r="G6" s="35" t="s">
        <v>1</v>
      </c>
      <c r="H6" s="36"/>
      <c r="I6" s="37" t="s">
        <v>2</v>
      </c>
      <c r="J6" s="39" t="s">
        <v>10</v>
      </c>
    </row>
    <row r="7" spans="1:10" ht="30.75" customHeight="1" x14ac:dyDescent="0.3">
      <c r="A7" s="4"/>
      <c r="B7" s="34"/>
      <c r="C7" s="25" t="s">
        <v>13</v>
      </c>
      <c r="D7" s="26"/>
      <c r="E7" s="25" t="s">
        <v>14</v>
      </c>
      <c r="F7" s="26"/>
      <c r="G7" s="41" t="s">
        <v>15</v>
      </c>
      <c r="H7" s="42"/>
      <c r="I7" s="38"/>
      <c r="J7" s="40"/>
    </row>
    <row r="8" spans="1:10" ht="28.5" customHeight="1" x14ac:dyDescent="0.3">
      <c r="A8" s="4"/>
      <c r="B8" s="7" t="s">
        <v>16</v>
      </c>
      <c r="C8" s="6" t="s">
        <v>9</v>
      </c>
      <c r="D8" s="6" t="s">
        <v>3</v>
      </c>
      <c r="E8" s="6" t="s">
        <v>9</v>
      </c>
      <c r="F8" s="6" t="s">
        <v>3</v>
      </c>
      <c r="G8" s="6" t="s">
        <v>9</v>
      </c>
      <c r="H8" s="6" t="s">
        <v>3</v>
      </c>
      <c r="I8" s="10"/>
      <c r="J8" s="6"/>
    </row>
    <row r="9" spans="1:10" ht="35.25" customHeight="1" x14ac:dyDescent="0.3">
      <c r="A9" s="4"/>
      <c r="B9" s="19" t="s">
        <v>24</v>
      </c>
      <c r="C9" s="11">
        <f>40*55/100*20</f>
        <v>440</v>
      </c>
      <c r="D9" s="11">
        <f>38*55/100*20</f>
        <v>418</v>
      </c>
      <c r="E9" s="11">
        <f>140*60/100*20</f>
        <v>1680</v>
      </c>
      <c r="F9" s="11">
        <f>38*60/100*20</f>
        <v>456</v>
      </c>
      <c r="G9" s="11">
        <f>40*35/100*20</f>
        <v>280</v>
      </c>
      <c r="H9" s="11">
        <f>38*35/100*20</f>
        <v>266</v>
      </c>
      <c r="I9" s="10"/>
      <c r="J9" s="6"/>
    </row>
    <row r="10" spans="1:10" ht="30" customHeight="1" x14ac:dyDescent="0.3">
      <c r="A10" s="4"/>
      <c r="B10" s="7" t="s">
        <v>25</v>
      </c>
      <c r="C10" s="13">
        <f t="shared" ref="C10:I10" si="0">2.55*33/100*20</f>
        <v>16.829999999999998</v>
      </c>
      <c r="D10" s="13">
        <f t="shared" si="0"/>
        <v>16.829999999999998</v>
      </c>
      <c r="E10" s="13">
        <f t="shared" si="0"/>
        <v>16.829999999999998</v>
      </c>
      <c r="F10" s="13">
        <f t="shared" si="0"/>
        <v>16.829999999999998</v>
      </c>
      <c r="G10" s="13">
        <f t="shared" si="0"/>
        <v>16.829999999999998</v>
      </c>
      <c r="H10" s="13">
        <f t="shared" si="0"/>
        <v>16.829999999999998</v>
      </c>
      <c r="I10" s="13">
        <f t="shared" si="0"/>
        <v>16.829999999999998</v>
      </c>
      <c r="J10" s="6"/>
    </row>
    <row r="11" spans="1:10" ht="15.75" customHeight="1" x14ac:dyDescent="0.3">
      <c r="A11" s="4"/>
      <c r="B11" s="7" t="s">
        <v>11</v>
      </c>
      <c r="C11" s="12"/>
      <c r="D11" s="12"/>
      <c r="E11" s="12"/>
      <c r="F11" s="12"/>
      <c r="G11" s="12"/>
      <c r="H11" s="12"/>
      <c r="I11" s="12"/>
      <c r="J11" s="12"/>
    </row>
    <row r="12" spans="1:10" ht="28.5" customHeight="1" x14ac:dyDescent="0.3">
      <c r="A12" s="4"/>
      <c r="B12" s="7" t="s">
        <v>21</v>
      </c>
      <c r="C12" s="6">
        <v>87.11</v>
      </c>
      <c r="D12" s="6">
        <v>87.11</v>
      </c>
      <c r="E12" s="6">
        <v>87.11</v>
      </c>
      <c r="F12" s="6">
        <v>87.11</v>
      </c>
      <c r="G12" s="6">
        <v>87.11</v>
      </c>
      <c r="H12" s="6">
        <v>87.11</v>
      </c>
      <c r="I12" s="6">
        <v>87.11</v>
      </c>
      <c r="J12" s="6">
        <v>87.11</v>
      </c>
    </row>
    <row r="13" spans="1:10" ht="30" customHeight="1" x14ac:dyDescent="0.3">
      <c r="A13" s="4"/>
      <c r="B13" s="7" t="s">
        <v>4</v>
      </c>
      <c r="C13" s="13">
        <f>C12*22%</f>
        <v>19.164200000000001</v>
      </c>
      <c r="D13" s="13">
        <f t="shared" ref="D13:J13" si="1">D12*22%</f>
        <v>19.164200000000001</v>
      </c>
      <c r="E13" s="13">
        <f t="shared" si="1"/>
        <v>19.164200000000001</v>
      </c>
      <c r="F13" s="13">
        <f t="shared" si="1"/>
        <v>19.164200000000001</v>
      </c>
      <c r="G13" s="13">
        <f>G12*22%</f>
        <v>19.164200000000001</v>
      </c>
      <c r="H13" s="13">
        <f t="shared" si="1"/>
        <v>19.164200000000001</v>
      </c>
      <c r="I13" s="13">
        <f t="shared" si="1"/>
        <v>19.164200000000001</v>
      </c>
      <c r="J13" s="13">
        <f t="shared" si="1"/>
        <v>19.164200000000001</v>
      </c>
    </row>
    <row r="14" spans="1:10" ht="32.25" customHeight="1" x14ac:dyDescent="0.3">
      <c r="A14" s="4"/>
      <c r="B14" s="7" t="s">
        <v>17</v>
      </c>
      <c r="C14" s="13">
        <f>C12*30%</f>
        <v>26.132999999999999</v>
      </c>
      <c r="D14" s="13">
        <f t="shared" ref="D14:J14" si="2">D12*30%</f>
        <v>26.132999999999999</v>
      </c>
      <c r="E14" s="13">
        <f t="shared" si="2"/>
        <v>26.132999999999999</v>
      </c>
      <c r="F14" s="13">
        <f t="shared" si="2"/>
        <v>26.132999999999999</v>
      </c>
      <c r="G14" s="13">
        <f t="shared" si="2"/>
        <v>26.132999999999999</v>
      </c>
      <c r="H14" s="13">
        <f t="shared" si="2"/>
        <v>26.132999999999999</v>
      </c>
      <c r="I14" s="13">
        <f t="shared" si="2"/>
        <v>26.132999999999999</v>
      </c>
      <c r="J14" s="13">
        <f t="shared" si="2"/>
        <v>26.132999999999999</v>
      </c>
    </row>
    <row r="15" spans="1:10" ht="30" customHeight="1" x14ac:dyDescent="0.3">
      <c r="A15" s="4"/>
      <c r="B15" s="7" t="s">
        <v>5</v>
      </c>
      <c r="C15" s="13">
        <v>90</v>
      </c>
      <c r="D15" s="13">
        <v>90</v>
      </c>
      <c r="E15" s="13">
        <v>90</v>
      </c>
      <c r="F15" s="13">
        <v>90</v>
      </c>
      <c r="G15" s="13">
        <v>75</v>
      </c>
      <c r="H15" s="13">
        <v>75</v>
      </c>
      <c r="I15" s="13">
        <v>75</v>
      </c>
      <c r="J15" s="13"/>
    </row>
    <row r="16" spans="1:10" ht="29.25" customHeight="1" x14ac:dyDescent="0.3">
      <c r="A16" s="4"/>
      <c r="B16" s="8" t="s">
        <v>12</v>
      </c>
      <c r="C16" s="14">
        <f>SUM(C9:C15)</f>
        <v>679.23720000000003</v>
      </c>
      <c r="D16" s="14">
        <f t="shared" ref="D16:J16" si="3">SUM(D9:D15)</f>
        <v>657.23720000000003</v>
      </c>
      <c r="E16" s="14">
        <f t="shared" si="3"/>
        <v>1919.2371999999998</v>
      </c>
      <c r="F16" s="14">
        <f t="shared" si="3"/>
        <v>695.23720000000003</v>
      </c>
      <c r="G16" s="14">
        <f t="shared" si="3"/>
        <v>504.23719999999997</v>
      </c>
      <c r="H16" s="14">
        <f t="shared" si="3"/>
        <v>490.23719999999997</v>
      </c>
      <c r="I16" s="14">
        <f t="shared" si="3"/>
        <v>224.2372</v>
      </c>
      <c r="J16" s="14">
        <f t="shared" si="3"/>
        <v>132.40720000000002</v>
      </c>
    </row>
    <row r="17" spans="1:10" s="1" customFormat="1" ht="28.5" customHeight="1" x14ac:dyDescent="0.3">
      <c r="A17" s="4"/>
      <c r="B17" s="7" t="s">
        <v>22</v>
      </c>
      <c r="C17" s="13">
        <f t="shared" ref="C17:J17" si="4">C16*20%</f>
        <v>135.84744000000001</v>
      </c>
      <c r="D17" s="13">
        <f t="shared" si="4"/>
        <v>131.44744</v>
      </c>
      <c r="E17" s="13">
        <f t="shared" si="4"/>
        <v>383.84744000000001</v>
      </c>
      <c r="F17" s="13">
        <f t="shared" si="4"/>
        <v>139.04744000000002</v>
      </c>
      <c r="G17" s="13">
        <f t="shared" si="4"/>
        <v>100.84744000000001</v>
      </c>
      <c r="H17" s="13">
        <f t="shared" si="4"/>
        <v>98.047439999999995</v>
      </c>
      <c r="I17" s="13">
        <f t="shared" si="4"/>
        <v>44.847440000000006</v>
      </c>
      <c r="J17" s="13">
        <f t="shared" si="4"/>
        <v>26.481440000000006</v>
      </c>
    </row>
    <row r="18" spans="1:10" s="1" customFormat="1" ht="28.5" customHeight="1" x14ac:dyDescent="0.3">
      <c r="A18" s="4"/>
      <c r="B18" s="7" t="s">
        <v>7</v>
      </c>
      <c r="C18" s="13">
        <f t="shared" ref="C18:J18" si="5">(C16+C17)*20%</f>
        <v>163.01692800000001</v>
      </c>
      <c r="D18" s="13">
        <f t="shared" si="5"/>
        <v>157.73692800000003</v>
      </c>
      <c r="E18" s="13">
        <f t="shared" si="5"/>
        <v>460.61692800000003</v>
      </c>
      <c r="F18" s="13">
        <f t="shared" si="5"/>
        <v>166.85692800000004</v>
      </c>
      <c r="G18" s="13">
        <f t="shared" si="5"/>
        <v>121.01692800000001</v>
      </c>
      <c r="H18" s="13">
        <f t="shared" si="5"/>
        <v>117.65692799999999</v>
      </c>
      <c r="I18" s="13">
        <f t="shared" si="5"/>
        <v>53.816928000000011</v>
      </c>
      <c r="J18" s="13">
        <f t="shared" si="5"/>
        <v>31.777728000000003</v>
      </c>
    </row>
    <row r="19" spans="1:10" s="1" customFormat="1" ht="30.75" customHeight="1" x14ac:dyDescent="0.3">
      <c r="A19" s="4"/>
      <c r="B19" s="8" t="s">
        <v>8</v>
      </c>
      <c r="C19" s="14">
        <f t="shared" ref="C19:J19" si="6">SUM(C16+C17+C18)</f>
        <v>978.10156800000004</v>
      </c>
      <c r="D19" s="14">
        <f t="shared" si="6"/>
        <v>946.42156800000009</v>
      </c>
      <c r="E19" s="14">
        <f t="shared" si="6"/>
        <v>2763.701568</v>
      </c>
      <c r="F19" s="14">
        <f t="shared" si="6"/>
        <v>1001.1415680000001</v>
      </c>
      <c r="G19" s="14">
        <f t="shared" si="6"/>
        <v>726.10156800000004</v>
      </c>
      <c r="H19" s="14">
        <f t="shared" si="6"/>
        <v>705.94156799999996</v>
      </c>
      <c r="I19" s="14">
        <f t="shared" si="6"/>
        <v>322.90156800000005</v>
      </c>
      <c r="J19" s="14">
        <f t="shared" si="6"/>
        <v>190.66636800000001</v>
      </c>
    </row>
    <row r="20" spans="1:10" s="1" customFormat="1" ht="30.75" customHeight="1" x14ac:dyDescent="0.3">
      <c r="A20" s="4"/>
      <c r="B20" s="8" t="s">
        <v>23</v>
      </c>
      <c r="C20" s="14">
        <f>C19/20</f>
        <v>48.905078400000001</v>
      </c>
      <c r="D20" s="14">
        <f t="shared" ref="D20:I20" si="7">D19/20</f>
        <v>47.321078400000005</v>
      </c>
      <c r="E20" s="14">
        <f t="shared" si="7"/>
        <v>138.18507840000001</v>
      </c>
      <c r="F20" s="14">
        <f t="shared" si="7"/>
        <v>50.057078400000009</v>
      </c>
      <c r="G20" s="14">
        <f t="shared" si="7"/>
        <v>36.305078399999999</v>
      </c>
      <c r="H20" s="14">
        <f t="shared" si="7"/>
        <v>35.297078399999997</v>
      </c>
      <c r="I20" s="14">
        <f t="shared" si="7"/>
        <v>16.145078400000003</v>
      </c>
      <c r="J20" s="14"/>
    </row>
    <row r="21" spans="1:10" s="1" customFormat="1" ht="30.75" customHeight="1" x14ac:dyDescent="0.3">
      <c r="A21" s="4"/>
      <c r="B21" s="21"/>
      <c r="C21" s="22"/>
      <c r="D21" s="22"/>
      <c r="E21" s="22"/>
      <c r="F21" s="22"/>
      <c r="G21" s="22"/>
      <c r="H21" s="22"/>
      <c r="I21" s="22"/>
      <c r="J21" s="22"/>
    </row>
    <row r="22" spans="1:10" s="1" customFormat="1" ht="45.75" customHeight="1" x14ac:dyDescent="0.3">
      <c r="A22" s="4"/>
      <c r="B22" s="20" t="s">
        <v>18</v>
      </c>
      <c r="C22" s="15"/>
      <c r="D22" s="15"/>
      <c r="F22" s="15"/>
      <c r="G22" s="15"/>
      <c r="H22" s="27" t="s">
        <v>27</v>
      </c>
      <c r="I22" s="28"/>
      <c r="J22" s="28"/>
    </row>
    <row r="23" spans="1:10" s="1" customFormat="1" ht="27" customHeight="1" x14ac:dyDescent="0.3">
      <c r="A23" s="4"/>
      <c r="B23" s="17" t="s">
        <v>28</v>
      </c>
      <c r="C23" s="18"/>
      <c r="D23" s="18"/>
      <c r="G23" s="16"/>
      <c r="H23" s="28" t="s">
        <v>29</v>
      </c>
      <c r="I23" s="29"/>
      <c r="J23" s="29"/>
    </row>
    <row r="24" spans="1:10" s="1" customFormat="1" ht="35.25" customHeight="1" x14ac:dyDescent="0.3">
      <c r="A24" s="4"/>
      <c r="B24" s="17" t="s">
        <v>19</v>
      </c>
      <c r="C24" s="18"/>
      <c r="D24" s="18"/>
      <c r="G24" s="16"/>
      <c r="H24" s="1" t="s">
        <v>30</v>
      </c>
      <c r="I24" s="2"/>
      <c r="J24" s="2"/>
    </row>
    <row r="25" spans="1:10" ht="32.25" customHeight="1" x14ac:dyDescent="0.3"/>
    <row r="26" spans="1:10" ht="29.25" customHeight="1" x14ac:dyDescent="0.3"/>
    <row r="27" spans="1:10" ht="28.5" customHeight="1" x14ac:dyDescent="0.3"/>
    <row r="28" spans="1:10" ht="27" customHeight="1" x14ac:dyDescent="0.3"/>
    <row r="29" spans="1:10" ht="27.75" customHeight="1" x14ac:dyDescent="0.3"/>
    <row r="30" spans="1:10" ht="29.25" customHeight="1" x14ac:dyDescent="0.3"/>
  </sheetData>
  <mergeCells count="15">
    <mergeCell ref="C2:D2"/>
    <mergeCell ref="C7:D7"/>
    <mergeCell ref="H22:J22"/>
    <mergeCell ref="H23:J23"/>
    <mergeCell ref="B3:J4"/>
    <mergeCell ref="D5:I5"/>
    <mergeCell ref="B6:B7"/>
    <mergeCell ref="C6:D6"/>
    <mergeCell ref="I6:I7"/>
    <mergeCell ref="J6:J7"/>
    <mergeCell ref="E6:F6"/>
    <mergeCell ref="E7:F7"/>
    <mergeCell ref="G6:H6"/>
    <mergeCell ref="G7:H7"/>
    <mergeCell ref="E2:F2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2022-03-17T12:28:22Z</cp:lastPrinted>
  <dcterms:created xsi:type="dcterms:W3CDTF">2016-04-11T05:33:18Z</dcterms:created>
  <dcterms:modified xsi:type="dcterms:W3CDTF">2022-03-17T12:28:48Z</dcterms:modified>
</cp:coreProperties>
</file>