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I12" i="1"/>
  <c r="I11" i="1"/>
  <c r="D12" i="1"/>
  <c r="C12" i="1"/>
  <c r="C11" i="1"/>
  <c r="I17" i="1" l="1"/>
  <c r="D17" i="1"/>
  <c r="E17" i="1"/>
  <c r="K17" i="1" l="1"/>
  <c r="J17" i="1"/>
  <c r="K16" i="1"/>
  <c r="K19" i="1" s="1"/>
  <c r="J16" i="1"/>
  <c r="J19" i="1" s="1"/>
  <c r="I16" i="1"/>
  <c r="I19" i="1"/>
  <c r="I20" i="1" l="1"/>
  <c r="I21" i="1" s="1"/>
  <c r="K20" i="1"/>
  <c r="K21" i="1" s="1"/>
  <c r="J20" i="1"/>
  <c r="J21" i="1" s="1"/>
  <c r="E16" i="1"/>
  <c r="D16" i="1"/>
  <c r="C16" i="1"/>
  <c r="J22" i="1" l="1"/>
  <c r="K22" i="1"/>
  <c r="I22" i="1"/>
  <c r="C17" i="1"/>
  <c r="E19" i="1"/>
  <c r="E20" i="1" s="1"/>
  <c r="D19" i="1" l="1"/>
  <c r="C19" i="1"/>
  <c r="E21" i="1"/>
  <c r="C20" i="1" l="1"/>
  <c r="C21" i="1" s="1"/>
  <c r="C22" i="1" s="1"/>
  <c r="D20" i="1"/>
  <c r="D21" i="1" s="1"/>
  <c r="E22" i="1"/>
  <c r="D22" i="1" l="1"/>
</calcChain>
</file>

<file path=xl/sharedStrings.xml><?xml version="1.0" encoding="utf-8"?>
<sst xmlns="http://schemas.openxmlformats.org/spreadsheetml/2006/main" count="51" uniqueCount="29">
  <si>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</si>
  <si>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</si>
  <si>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</si>
  <si>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</si>
  <si>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</si>
  <si>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 xml:space="preserve">Ремонтний фонд </t>
  </si>
  <si>
    <t>РОЗРАХУНОК</t>
  </si>
  <si>
    <t>ПДВ 20%</t>
  </si>
  <si>
    <t>Вартість 1 маш./год.</t>
  </si>
  <si>
    <t>Простій (год)</t>
  </si>
  <si>
    <t>Амортизація</t>
  </si>
  <si>
    <t xml:space="preserve"> вартості роботи автотранспорту по КП ДМР "Благоустрій Дунаєвеччини" за одну годину роботи Белорус 82,1 </t>
  </si>
  <si>
    <t>Накладні витрати 30%</t>
  </si>
  <si>
    <t>Економіст</t>
  </si>
  <si>
    <t>Директор КП ДМР "Благоустрій Дунаєвеччини"</t>
  </si>
  <si>
    <t>Заробітна плата</t>
  </si>
  <si>
    <t>Заробітна плата вантажників  2 чол.</t>
  </si>
  <si>
    <t>Рентабельність 20%</t>
  </si>
  <si>
    <t>Белорус 82,1 з причіпом та вантажниками</t>
  </si>
  <si>
    <t xml:space="preserve">Белорус 82,1 з причіпом  </t>
  </si>
  <si>
    <t>Дизпаливо (5,6х38)</t>
  </si>
  <si>
    <t>Машинне масло (0,28 х55)</t>
  </si>
  <si>
    <t>Машинне масло (0,28 х 55)</t>
  </si>
  <si>
    <t>Нижник В.С.</t>
  </si>
  <si>
    <t>Заступник гол. бухгалтер</t>
  </si>
  <si>
    <t>Їжак О.М.</t>
  </si>
  <si>
    <t>Барвінок А.В.</t>
  </si>
  <si>
    <t>станом на березень 2022</t>
  </si>
  <si>
    <t>станом на  березень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</si>
</sst>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2" fontId="4" fillId="0" borderId="1" xfId="0" applyNumberFormat="1" applyFont="1" applyBorder="1"/>
    <xf numFmtId="2" fontId="1" fillId="2" borderId="1" xfId="0" applyNumberFormat="1" applyFont="1" applyFill="1" applyBorder="1"/>
    <xf numFmtId="2" fontId="5" fillId="0" borderId="1" xfId="0" applyNumberFormat="1" applyFont="1" applyBorder="1" applyAlignment="1">
      <alignment wrapText="1"/>
    </xf>
    <xf numFmtId="2" fontId="1" fillId="0" borderId="1" xfId="0" applyNumberFormat="1" applyFont="1" applyBorder="1"/>
    <xf numFmtId="0" fontId="2" fillId="0" borderId="0" xfId="0" applyFont="1" applyBorder="1" applyAlignment="1"/>
    <xf numFmtId="0" fontId="2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G10" sqref="F10:G10"/>
    </sheetView>
  </sheetViews>
  <sheetFormatPr defaultRowHeight="14.4" x14ac:dyDescent="0.3"/>
  <cols>
    <col min="2" max="2" width="28.5546875" customWidth="1"/>
    <col min="3" max="3" width="15.88671875" customWidth="1"/>
    <col min="4" max="4" width="13.88671875" customWidth="1"/>
    <col min="5" max="5" width="12.88671875" customWidth="1"/>
    <col min="6" max="7" width="6.6640625" customWidth="1"/>
    <col min="8" max="8" width="28.44140625" customWidth="1"/>
    <col min="9" max="9" width="17.33203125" customWidth="1"/>
    <col min="10" max="10" width="16.109375" customWidth="1"/>
    <col min="11" max="11" width="12.5546875" customWidth="1"/>
    <col min="12" max="12" width="8.44140625" customWidth="1"/>
    <col min="13" max="13" width="10.6640625" customWidth="1"/>
    <col min="14" max="14" width="12.109375" customWidth="1"/>
  </cols>
  <sheetData>
    <row r="1" spans="2:11" ht="28.5" customHeight="1" x14ac:dyDescent="0.25">
      <c r="B1" s="1"/>
      <c r="H1" s="1"/>
    </row>
    <row r="2" spans="2:11" ht="27" customHeight="1" x14ac:dyDescent="0.3">
      <c r="C2" s="4"/>
      <c r="I2" s="4"/>
    </row>
    <row r="3" spans="2:11" ht="27.75" customHeight="1" x14ac:dyDescent="0.25"/>
    <row r="4" spans="2:11" ht="29.25" customHeight="1" x14ac:dyDescent="0.3">
      <c r="C4" s="4" t="s">
        <v>6</v>
      </c>
      <c r="I4" s="4" t="s">
        <v>6</v>
      </c>
    </row>
    <row r="5" spans="2:11" x14ac:dyDescent="0.3">
      <c r="B5" s="21" t="s">
        <v>11</v>
      </c>
      <c r="C5" s="22"/>
      <c r="D5" s="22"/>
      <c r="E5" s="22"/>
      <c r="H5" s="21" t="s">
        <v>11</v>
      </c>
      <c r="I5" s="22"/>
      <c r="J5" s="22"/>
      <c r="K5" s="22"/>
    </row>
    <row r="6" spans="2:11" x14ac:dyDescent="0.3">
      <c r="B6" s="22"/>
      <c r="C6" s="22"/>
      <c r="D6" s="22"/>
      <c r="E6" s="22"/>
      <c r="H6" s="22"/>
      <c r="I6" s="22"/>
      <c r="J6" s="22"/>
      <c r="K6" s="22"/>
    </row>
    <row r="7" spans="2:11" ht="15" customHeight="1" x14ac:dyDescent="0.3">
      <c r="D7" s="26" t="s">
        <v>27</v>
      </c>
      <c r="E7" s="27"/>
      <c r="J7" s="26" t="s">
        <v>28</v>
      </c>
      <c r="K7" s="27"/>
    </row>
    <row r="8" spans="2:11" x14ac:dyDescent="0.3">
      <c r="B8" s="23" t="s">
        <v>0</v>
      </c>
      <c r="C8" s="28" t="s">
        <v>1</v>
      </c>
      <c r="D8" s="23" t="s">
        <v>2</v>
      </c>
      <c r="E8" s="23" t="s">
        <v>9</v>
      </c>
      <c r="H8" s="23" t="s">
        <v>0</v>
      </c>
      <c r="I8" s="28" t="s">
        <v>1</v>
      </c>
      <c r="J8" s="23" t="s">
        <v>2</v>
      </c>
      <c r="K8" s="23" t="s">
        <v>9</v>
      </c>
    </row>
    <row r="9" spans="2:11" x14ac:dyDescent="0.3">
      <c r="B9" s="24"/>
      <c r="C9" s="29"/>
      <c r="D9" s="24"/>
      <c r="E9" s="25"/>
      <c r="H9" s="24"/>
      <c r="I9" s="29"/>
      <c r="J9" s="24"/>
      <c r="K9" s="25"/>
    </row>
    <row r="10" spans="2:11" ht="33.75" customHeight="1" x14ac:dyDescent="0.3">
      <c r="B10" s="17" t="s">
        <v>18</v>
      </c>
      <c r="C10" s="3"/>
      <c r="D10" s="2"/>
      <c r="E10" s="3"/>
      <c r="H10" s="17" t="s">
        <v>19</v>
      </c>
      <c r="I10" s="3"/>
      <c r="J10" s="2"/>
      <c r="K10" s="3"/>
    </row>
    <row r="11" spans="2:11" ht="24" customHeight="1" x14ac:dyDescent="0.3">
      <c r="B11" s="3" t="s">
        <v>20</v>
      </c>
      <c r="C11" s="18">
        <f>5.6*38</f>
        <v>212.79999999999998</v>
      </c>
      <c r="D11" s="2"/>
      <c r="E11" s="3"/>
      <c r="H11" s="3" t="s">
        <v>20</v>
      </c>
      <c r="I11" s="18">
        <f>5.6*38</f>
        <v>212.79999999999998</v>
      </c>
      <c r="J11" s="2"/>
      <c r="K11" s="3"/>
    </row>
    <row r="12" spans="2:11" ht="21" customHeight="1" x14ac:dyDescent="0.3">
      <c r="B12" s="3" t="s">
        <v>21</v>
      </c>
      <c r="C12" s="16">
        <f>0.28*55</f>
        <v>15.400000000000002</v>
      </c>
      <c r="D12" s="16">
        <f>0.28*55</f>
        <v>15.400000000000002</v>
      </c>
      <c r="E12" s="3"/>
      <c r="H12" s="3" t="s">
        <v>22</v>
      </c>
      <c r="I12" s="16">
        <f>0.28*55</f>
        <v>15.400000000000002</v>
      </c>
      <c r="J12" s="16">
        <f>0.28*55</f>
        <v>15.400000000000002</v>
      </c>
      <c r="K12" s="3"/>
    </row>
    <row r="13" spans="2:11" ht="21.75" customHeight="1" x14ac:dyDescent="0.3">
      <c r="B13" s="3" t="s">
        <v>10</v>
      </c>
      <c r="C13" s="5">
        <v>36.18</v>
      </c>
      <c r="D13" s="5">
        <v>36.18</v>
      </c>
      <c r="E13" s="5">
        <v>36.18</v>
      </c>
      <c r="H13" s="3" t="s">
        <v>10</v>
      </c>
      <c r="I13" s="5">
        <v>36.18</v>
      </c>
      <c r="J13" s="5">
        <v>36.18</v>
      </c>
      <c r="K13" s="5">
        <v>36.18</v>
      </c>
    </row>
    <row r="14" spans="2:11" ht="24" customHeight="1" x14ac:dyDescent="0.3">
      <c r="B14" s="3" t="s">
        <v>15</v>
      </c>
      <c r="C14" s="3">
        <v>78.42</v>
      </c>
      <c r="D14" s="3">
        <v>78.42</v>
      </c>
      <c r="E14" s="3">
        <v>78.42</v>
      </c>
      <c r="H14" s="3" t="s">
        <v>15</v>
      </c>
      <c r="I14" s="3">
        <v>78.42</v>
      </c>
      <c r="J14" s="3">
        <v>78.42</v>
      </c>
      <c r="K14" s="3">
        <v>78.42</v>
      </c>
    </row>
    <row r="15" spans="2:11" ht="28.2" x14ac:dyDescent="0.3">
      <c r="B15" s="9" t="s">
        <v>16</v>
      </c>
      <c r="C15" s="10">
        <v>91.7</v>
      </c>
      <c r="D15" s="10">
        <v>91.7</v>
      </c>
      <c r="E15" s="10">
        <v>91.7</v>
      </c>
      <c r="H15" s="9"/>
      <c r="I15" s="10"/>
      <c r="J15" s="10"/>
      <c r="K15" s="10"/>
    </row>
    <row r="16" spans="2:11" x14ac:dyDescent="0.3">
      <c r="B16" s="10" t="s">
        <v>4</v>
      </c>
      <c r="C16" s="11">
        <f>(C14+C15)*22%</f>
        <v>37.426400000000001</v>
      </c>
      <c r="D16" s="11">
        <f>(D14+D15)*22%</f>
        <v>37.426400000000001</v>
      </c>
      <c r="E16" s="11">
        <f>(E14+E15)*22%</f>
        <v>37.426400000000001</v>
      </c>
      <c r="H16" s="10" t="s">
        <v>4</v>
      </c>
      <c r="I16" s="11">
        <f>(I14+I15)*22%</f>
        <v>17.252400000000002</v>
      </c>
      <c r="J16" s="11">
        <f>(J14+J15)*22%</f>
        <v>17.252400000000002</v>
      </c>
      <c r="K16" s="11">
        <f>(K14+K15)*22%</f>
        <v>17.252400000000002</v>
      </c>
    </row>
    <row r="17" spans="1:11" x14ac:dyDescent="0.3">
      <c r="B17" s="10" t="s">
        <v>12</v>
      </c>
      <c r="C17" s="11">
        <f>(C14+C15)*30%</f>
        <v>51.036000000000001</v>
      </c>
      <c r="D17" s="11">
        <f t="shared" ref="D17:E17" si="0">(D14+D15)*30%</f>
        <v>51.036000000000001</v>
      </c>
      <c r="E17" s="11">
        <f t="shared" si="0"/>
        <v>51.036000000000001</v>
      </c>
      <c r="H17" s="10" t="s">
        <v>12</v>
      </c>
      <c r="I17" s="11">
        <f>(I14+I15)*30%</f>
        <v>23.526</v>
      </c>
      <c r="J17" s="11">
        <f t="shared" ref="J17:K17" si="1">J14*30%</f>
        <v>23.526</v>
      </c>
      <c r="K17" s="11">
        <f t="shared" si="1"/>
        <v>23.526</v>
      </c>
    </row>
    <row r="18" spans="1:11" x14ac:dyDescent="0.3">
      <c r="B18" s="10" t="s">
        <v>5</v>
      </c>
      <c r="C18" s="12">
        <v>65</v>
      </c>
      <c r="D18" s="13">
        <v>65</v>
      </c>
      <c r="E18" s="14"/>
      <c r="H18" s="10" t="s">
        <v>5</v>
      </c>
      <c r="I18" s="12">
        <v>65</v>
      </c>
      <c r="J18" s="13">
        <v>65</v>
      </c>
      <c r="K18" s="14"/>
    </row>
    <row r="19" spans="1:11" x14ac:dyDescent="0.3">
      <c r="B19" s="10" t="s">
        <v>3</v>
      </c>
      <c r="C19" s="15">
        <f>SUM(C10:C18)</f>
        <v>587.9624</v>
      </c>
      <c r="D19" s="15">
        <f>SUM(D10:D18)</f>
        <v>375.16239999999999</v>
      </c>
      <c r="E19" s="15">
        <f>SUM(E10:E18)</f>
        <v>294.76240000000001</v>
      </c>
      <c r="H19" s="10" t="s">
        <v>3</v>
      </c>
      <c r="I19" s="15">
        <f>SUM(I10:I18)</f>
        <v>448.57840000000004</v>
      </c>
      <c r="J19" s="15">
        <f>SUM(J10:J18)</f>
        <v>235.7784</v>
      </c>
      <c r="K19" s="15">
        <f>SUM(K10:K18)</f>
        <v>155.3784</v>
      </c>
    </row>
    <row r="20" spans="1:11" x14ac:dyDescent="0.3">
      <c r="A20" s="1"/>
      <c r="B20" s="10" t="s">
        <v>17</v>
      </c>
      <c r="C20" s="11">
        <f>C19*20%</f>
        <v>117.59248000000001</v>
      </c>
      <c r="D20" s="11">
        <f t="shared" ref="D20:E20" si="2">D19*20%</f>
        <v>75.032480000000007</v>
      </c>
      <c r="E20" s="11">
        <f t="shared" si="2"/>
        <v>58.952480000000008</v>
      </c>
      <c r="H20" s="10" t="s">
        <v>17</v>
      </c>
      <c r="I20" s="11">
        <f>I19*20%</f>
        <v>89.71568000000002</v>
      </c>
      <c r="J20" s="11">
        <f t="shared" ref="J20:K20" si="3">J19*20%</f>
        <v>47.155680000000004</v>
      </c>
      <c r="K20" s="11">
        <f t="shared" si="3"/>
        <v>31.075680000000002</v>
      </c>
    </row>
    <row r="21" spans="1:11" x14ac:dyDescent="0.3">
      <c r="A21" s="1"/>
      <c r="B21" s="10" t="s">
        <v>7</v>
      </c>
      <c r="C21" s="11">
        <f>(C20+C19)*20%</f>
        <v>141.11097600000002</v>
      </c>
      <c r="D21" s="11">
        <f>(D20+D19)*20%</f>
        <v>90.038976000000005</v>
      </c>
      <c r="E21" s="11">
        <f>(E20+E19)*20%</f>
        <v>70.742975999999999</v>
      </c>
      <c r="H21" s="10" t="s">
        <v>7</v>
      </c>
      <c r="I21" s="11">
        <f>(I20+I19)*20%</f>
        <v>107.65881600000003</v>
      </c>
      <c r="J21" s="11">
        <f>(J20+J19)*20%</f>
        <v>56.586815999999999</v>
      </c>
      <c r="K21" s="11">
        <f>(K20+K19)*20%</f>
        <v>37.290816</v>
      </c>
    </row>
    <row r="22" spans="1:11" x14ac:dyDescent="0.3">
      <c r="A22" s="1"/>
      <c r="B22" s="10" t="s">
        <v>8</v>
      </c>
      <c r="C22" s="15">
        <f>C19+C20+C21</f>
        <v>846.66585600000008</v>
      </c>
      <c r="D22" s="15">
        <f>D19+D20+D21</f>
        <v>540.23385600000006</v>
      </c>
      <c r="E22" s="15">
        <f>E19+E20+E21</f>
        <v>424.45785599999999</v>
      </c>
      <c r="H22" s="10" t="s">
        <v>8</v>
      </c>
      <c r="I22" s="15">
        <f>I19+I20+I21</f>
        <v>645.95289600000012</v>
      </c>
      <c r="J22" s="15">
        <f>J19+J20+J21</f>
        <v>339.52089599999999</v>
      </c>
      <c r="K22" s="15">
        <f>K19+K20+K21</f>
        <v>223.74489600000001</v>
      </c>
    </row>
    <row r="23" spans="1:11" ht="15" x14ac:dyDescent="0.25">
      <c r="A23" s="1"/>
      <c r="B23" s="1"/>
      <c r="C23" s="1"/>
      <c r="D23" s="1"/>
      <c r="E23" s="1"/>
      <c r="H23" s="1"/>
      <c r="I23" s="1"/>
      <c r="J23" s="1"/>
      <c r="K23" s="1"/>
    </row>
    <row r="24" spans="1:11" ht="46.8" x14ac:dyDescent="0.3">
      <c r="A24" s="6"/>
      <c r="B24" s="8" t="s">
        <v>14</v>
      </c>
      <c r="C24" s="6"/>
      <c r="D24" s="6" t="s">
        <v>23</v>
      </c>
      <c r="E24" s="6"/>
      <c r="H24" s="8" t="s">
        <v>14</v>
      </c>
      <c r="I24" s="6"/>
      <c r="J24" s="6" t="s">
        <v>23</v>
      </c>
      <c r="K24" s="6"/>
    </row>
    <row r="25" spans="1:11" ht="26.25" customHeight="1" x14ac:dyDescent="0.3">
      <c r="A25" s="6"/>
      <c r="B25" s="6" t="s">
        <v>24</v>
      </c>
      <c r="C25" s="6"/>
      <c r="D25" s="19" t="s">
        <v>25</v>
      </c>
      <c r="E25" s="20"/>
      <c r="H25" s="6" t="s">
        <v>24</v>
      </c>
      <c r="I25" s="6"/>
      <c r="J25" s="19" t="s">
        <v>25</v>
      </c>
      <c r="K25" s="20"/>
    </row>
    <row r="26" spans="1:11" ht="27" customHeight="1" x14ac:dyDescent="0.3">
      <c r="A26" s="7"/>
      <c r="B26" s="6" t="s">
        <v>13</v>
      </c>
      <c r="C26" s="7"/>
      <c r="D26" s="7" t="s">
        <v>26</v>
      </c>
      <c r="E26" s="7"/>
      <c r="H26" s="6" t="s">
        <v>13</v>
      </c>
      <c r="I26" s="7"/>
      <c r="J26" s="7" t="s">
        <v>26</v>
      </c>
      <c r="K26" s="7"/>
    </row>
  </sheetData>
  <mergeCells count="14">
    <mergeCell ref="J25:K25"/>
    <mergeCell ref="D25:E25"/>
    <mergeCell ref="B5:E6"/>
    <mergeCell ref="B8:B9"/>
    <mergeCell ref="D8:D9"/>
    <mergeCell ref="E8:E9"/>
    <mergeCell ref="D7:E7"/>
    <mergeCell ref="C8:C9"/>
    <mergeCell ref="H5:K6"/>
    <mergeCell ref="J7:K7"/>
    <mergeCell ref="H8:H9"/>
    <mergeCell ref="I8:I9"/>
    <mergeCell ref="J8:J9"/>
    <mergeCell ref="K8:K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2021-04-28T07:46:31Z</cp:lastPrinted>
  <dcterms:created xsi:type="dcterms:W3CDTF">2016-04-11T05:33:18Z</dcterms:created>
  <dcterms:modified xsi:type="dcterms:W3CDTF">2022-03-17T12:12:32Z</dcterms:modified>
</cp:coreProperties>
</file>