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2760" yWindow="1545" windowWidth="12000" windowHeight="6420" tabRatio="837"/>
  </bookViews>
  <sheets>
    <sheet name="I. Фін план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'I. Фін план'!$31:$33</definedName>
    <definedName name="Заголовки_для_печати_МИ">'[28]1993'!$A$1:$IV$3,'[28]1993'!$A$1:$A$65536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'I. Фін план'!$A$1:$H$124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45621"/>
</workbook>
</file>

<file path=xl/calcChain.xml><?xml version="1.0" encoding="utf-8"?>
<calcChain xmlns="http://schemas.openxmlformats.org/spreadsheetml/2006/main">
  <c r="D87" i="20" l="1"/>
  <c r="E87" i="20"/>
  <c r="F87" i="20"/>
  <c r="D85" i="20"/>
  <c r="E85" i="20"/>
  <c r="F85" i="20"/>
  <c r="D84" i="20"/>
  <c r="E84" i="20"/>
  <c r="F84" i="20"/>
  <c r="D86" i="20"/>
  <c r="E86" i="20"/>
  <c r="D78" i="20" l="1"/>
  <c r="E78" i="20"/>
  <c r="D38" i="20"/>
  <c r="E38" i="20"/>
  <c r="F38" i="20"/>
  <c r="G38" i="20"/>
  <c r="D47" i="20"/>
  <c r="E47" i="20"/>
  <c r="G47" i="20"/>
  <c r="G61" i="20"/>
  <c r="D61" i="20"/>
  <c r="E61" i="20"/>
  <c r="F61" i="20"/>
  <c r="D42" i="20"/>
  <c r="E42" i="20"/>
  <c r="E83" i="20" l="1"/>
  <c r="E88" i="20" s="1"/>
  <c r="E41" i="20"/>
  <c r="E111" i="20" s="1"/>
  <c r="D41" i="20"/>
  <c r="D111" i="20" s="1"/>
  <c r="D83" i="20"/>
  <c r="D88" i="20" s="1"/>
  <c r="G90" i="20" l="1"/>
  <c r="C67" i="20" l="1"/>
  <c r="C68" i="20"/>
  <c r="G42" i="20"/>
  <c r="G83" i="20" s="1"/>
  <c r="F47" i="20"/>
  <c r="G84" i="20"/>
  <c r="F42" i="20"/>
  <c r="C53" i="20"/>
  <c r="F86" i="20"/>
  <c r="C40" i="20"/>
  <c r="C71" i="20"/>
  <c r="C72" i="20"/>
  <c r="C73" i="20"/>
  <c r="C44" i="20"/>
  <c r="C91" i="20"/>
  <c r="C36" i="20"/>
  <c r="C57" i="20"/>
  <c r="C81" i="20"/>
  <c r="G87" i="20"/>
  <c r="C62" i="20"/>
  <c r="C107" i="20"/>
  <c r="C108" i="20"/>
  <c r="C109" i="20"/>
  <c r="C106" i="20"/>
  <c r="E105" i="20"/>
  <c r="F105" i="20"/>
  <c r="G105" i="20"/>
  <c r="D105" i="20"/>
  <c r="C102" i="20"/>
  <c r="C103" i="20"/>
  <c r="C104" i="20"/>
  <c r="C101" i="20"/>
  <c r="E100" i="20"/>
  <c r="E110" i="20" s="1"/>
  <c r="F100" i="20"/>
  <c r="G100" i="20"/>
  <c r="D100" i="20"/>
  <c r="D110" i="20" s="1"/>
  <c r="G86" i="20"/>
  <c r="G85" i="20"/>
  <c r="C98" i="20"/>
  <c r="C97" i="20"/>
  <c r="C96" i="20"/>
  <c r="C95" i="20"/>
  <c r="C94" i="20"/>
  <c r="C93" i="20"/>
  <c r="G92" i="20"/>
  <c r="F92" i="20"/>
  <c r="E92" i="20"/>
  <c r="D92" i="20"/>
  <c r="C56" i="20"/>
  <c r="G78" i="20"/>
  <c r="F78" i="20"/>
  <c r="C80" i="20"/>
  <c r="C39" i="20"/>
  <c r="C37" i="20"/>
  <c r="C52" i="20"/>
  <c r="C45" i="20"/>
  <c r="C43" i="20"/>
  <c r="C51" i="20"/>
  <c r="C50" i="20"/>
  <c r="C49" i="20"/>
  <c r="C77" i="20"/>
  <c r="C76" i="20"/>
  <c r="C75" i="20"/>
  <c r="C74" i="20"/>
  <c r="C70" i="20"/>
  <c r="C66" i="20"/>
  <c r="C65" i="20"/>
  <c r="C64" i="20"/>
  <c r="C63" i="20"/>
  <c r="C60" i="20"/>
  <c r="C59" i="20"/>
  <c r="C58" i="20"/>
  <c r="C48" i="20"/>
  <c r="C46" i="20"/>
  <c r="C54" i="20"/>
  <c r="C69" i="20"/>
  <c r="C55" i="20"/>
  <c r="C79" i="20"/>
  <c r="C90" i="20"/>
  <c r="F83" i="20" l="1"/>
  <c r="F88" i="20" s="1"/>
  <c r="F41" i="20"/>
  <c r="F111" i="20" s="1"/>
  <c r="C87" i="20"/>
  <c r="C85" i="20"/>
  <c r="C38" i="20"/>
  <c r="E112" i="20"/>
  <c r="C92" i="20"/>
  <c r="C105" i="20"/>
  <c r="C78" i="20"/>
  <c r="F110" i="20"/>
  <c r="C100" i="20"/>
  <c r="G110" i="20"/>
  <c r="G41" i="20"/>
  <c r="G111" i="20" s="1"/>
  <c r="D112" i="20"/>
  <c r="C86" i="20"/>
  <c r="C84" i="20"/>
  <c r="C47" i="20"/>
  <c r="G88" i="20"/>
  <c r="C42" i="20"/>
  <c r="F112" i="20"/>
  <c r="C61" i="20"/>
  <c r="C110" i="20" l="1"/>
  <c r="G112" i="20"/>
  <c r="C41" i="20"/>
  <c r="C111" i="20"/>
  <c r="C112" i="20" s="1"/>
  <c r="C88" i="20"/>
  <c r="C83" i="20"/>
</calcChain>
</file>

<file path=xl/sharedStrings.xml><?xml version="1.0" encoding="utf-8"?>
<sst xmlns="http://schemas.openxmlformats.org/spreadsheetml/2006/main" count="165" uniqueCount="154">
  <si>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</si>
  <si>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</si>
  <si>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</si>
  <si>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Витрати на оплату праці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</si>
  <si>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</si>
  <si>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</si>
  <si>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</si>
  <si>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</si>
  <si>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</si>
  <si>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</si>
  <si>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</si>
  <si>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</si>
  <si>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</si>
  <si>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</si>
  <si>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</si>
  <si>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</si>
  <si>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</si>
  <si>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Інші операційні витрати</t>
  </si>
  <si>
    <t>придбання (виготовлення) інших необоротних матеріальних активів</t>
  </si>
  <si>
    <t>витрати на службові відрядження</t>
  </si>
  <si>
    <t>модернізація, модифікація (добудова, дообладнання, реконструкція) основних засобів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</si>
  <si>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</si>
  <si>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ІV </t>
  </si>
  <si>
    <t>(підпис)</t>
  </si>
  <si>
    <t xml:space="preserve">         (ініціали, прізвище)    </t>
  </si>
  <si>
    <t>Середньооблікова кількість штатних працівників</t>
  </si>
  <si>
    <t>інші адміністративні витрати (розшифрувати)</t>
  </si>
  <si>
    <t>Усього витрат</t>
  </si>
  <si>
    <t>за КОАТУУ</t>
  </si>
  <si>
    <t>за КОПФГ</t>
  </si>
  <si>
    <t xml:space="preserve">за ЄДРПОУ </t>
  </si>
  <si>
    <t>Собівартість реалізованої продукції (товарів, робіт, послуг)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</si>
  <si>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</si>
  <si>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</si>
  <si>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</si>
  <si>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</si>
  <si>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>Стандарти звітності П(с)БОУ</t>
  </si>
  <si>
    <t>Стандарти звітності МСФЗ</t>
  </si>
  <si>
    <t>Адміністративні витрати, у тому числі:</t>
  </si>
  <si>
    <t>Пояснення та обґрунтування до запланованого рівня доходів/витрат</t>
  </si>
  <si>
    <t xml:space="preserve">                                (посада)</t>
  </si>
  <si>
    <t>Коди</t>
  </si>
  <si>
    <t>Найменування показника</t>
  </si>
  <si>
    <t>капітальний ремонт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</si>
  <si>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</si>
  <si>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</si>
  <si>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Інші витрати (розшифрувати)</t>
  </si>
  <si>
    <t>86.21</t>
  </si>
  <si>
    <t>Керівник</t>
  </si>
  <si>
    <t>комунальна</t>
  </si>
  <si>
    <t>Х</t>
  </si>
  <si>
    <t>Одиниця виміру, грн.</t>
  </si>
  <si>
    <t>Загальна медична практика</t>
  </si>
  <si>
    <t>Плановий рік  (усього)</t>
  </si>
  <si>
    <t>витрати на зв’язок та інтернет</t>
  </si>
  <si>
    <t>Витрати на водопостачання та водовідведення</t>
  </si>
  <si>
    <t>Витрати на природній газ</t>
  </si>
  <si>
    <t>Витрати на комунальні послуги та енергоносії, в т.ч.:</t>
  </si>
  <si>
    <t>Витрати на тверде паливо</t>
  </si>
  <si>
    <t>господарчі товари та інвентар</t>
  </si>
  <si>
    <t>Витрати на послуги, матеріали та сировину, в т. ч.:</t>
  </si>
  <si>
    <t>витрати на обслуговування оргтехніки</t>
  </si>
  <si>
    <t>Інші доходи від операційної діяльності, в т.ч.:</t>
  </si>
  <si>
    <t>I. Фінансові результати</t>
  </si>
  <si>
    <t>Проект</t>
  </si>
  <si>
    <t>Попередній</t>
  </si>
  <si>
    <t>Уточнений</t>
  </si>
  <si>
    <t>Зміни</t>
  </si>
  <si>
    <t>зробити позначку "Х"</t>
  </si>
  <si>
    <t>Дохід (виручка) від реалізації продукції (товарів, робіт, послуг)</t>
  </si>
  <si>
    <t>Дохід з місцевого бюджету цільового фінансування на оплату комунальних послуг та енергоносіїв, товарів, робіт та послуг</t>
  </si>
  <si>
    <t>Дохід з місцевого бюджету за цільовими програмами, у тому числі:</t>
  </si>
  <si>
    <t>тис. грн.</t>
  </si>
  <si>
    <t>Витрати на паливо-мастильні матеріали</t>
  </si>
  <si>
    <t>Амортизація</t>
  </si>
  <si>
    <t xml:space="preserve">амортизація </t>
  </si>
  <si>
    <t>дохід від операційної оренди активів</t>
  </si>
  <si>
    <t>дохід від реалізації необоротних активів</t>
  </si>
  <si>
    <t>Витрати по виконанню цільових програм</t>
  </si>
  <si>
    <t>Капітальні інвестиції, усього, у тому числі:</t>
  </si>
  <si>
    <t>Інші витрати від операційної діяльності (розшифрувати)</t>
  </si>
  <si>
    <t>Доходи і витрати від операційної діяльності (деталізація)</t>
  </si>
  <si>
    <t>ІІ. Елементи операційних витрат</t>
  </si>
  <si>
    <t>Матеріальні затрати</t>
  </si>
  <si>
    <t>витрати на охорону праці та навчання працівників</t>
  </si>
  <si>
    <t>Разом (сума рядків 400 - 440)</t>
  </si>
  <si>
    <t>доходи з місцевого бюджету цільового фінансування по капітальних видатках</t>
  </si>
  <si>
    <t>ІІІ. Інвестиційна діяльність</t>
  </si>
  <si>
    <t>Нерозподілені доходи</t>
  </si>
  <si>
    <t>IV. Додаткова інформація</t>
  </si>
  <si>
    <t>на 1.07</t>
  </si>
  <si>
    <t>на 1.10</t>
  </si>
  <si>
    <t>на 1.01</t>
  </si>
  <si>
    <t>на 1.04</t>
  </si>
  <si>
    <t>Первісна вартість основних засобів</t>
  </si>
  <si>
    <t>Податкова заборгованість</t>
  </si>
  <si>
    <t>медикаменти та перев’язувальні матеріали</t>
  </si>
  <si>
    <t>ІV. Фінансова діяльність</t>
  </si>
  <si>
    <t>Доходи від інвестиційної діяльності, у т.ч.: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</si>
  <si>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</si>
  <si>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</si>
  <si>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</si>
  <si>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</si>
  <si>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</si>
  <si>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</si>
  <si>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витрати на придбання та супровід програмного забезпечення</t>
  </si>
  <si>
    <t>юридичні та нотаріальні послуги</t>
  </si>
  <si>
    <t>Штатна чисельність працівників</t>
  </si>
  <si>
    <t xml:space="preserve">витрати на страхові послуги </t>
  </si>
  <si>
    <t>Заборгованість перед працівниками за заробітною платою</t>
  </si>
  <si>
    <t>ремонт та запасні частини до транспортних засобів</t>
  </si>
  <si>
    <t>Комунальна організація (установа, заклад)</t>
  </si>
  <si>
    <t>Витрати цільового фінансування на товари, роботи, послуги</t>
  </si>
  <si>
    <t>Витрати на теплопостачання</t>
  </si>
  <si>
    <t>витрати на технічне обслуговування</t>
  </si>
  <si>
    <t>бланкова продукція</t>
  </si>
  <si>
    <t>Обладнання та інші малоцінні предмети</t>
  </si>
  <si>
    <t>Електротовари</t>
  </si>
  <si>
    <t>Витрати на отримання ліцензії</t>
  </si>
  <si>
    <t>оплата праці</t>
  </si>
  <si>
    <t>оренда</t>
  </si>
  <si>
    <t>заправка картриджа</t>
  </si>
  <si>
    <t>Дунаєвецький район</t>
  </si>
  <si>
    <t>Музика Лариса Михайлівна</t>
  </si>
  <si>
    <t>Л.М. Музика</t>
  </si>
  <si>
    <t>32400, Хмельницька обл., місто Дунаївці, вул.Горького , будинок 7/7</t>
  </si>
  <si>
    <t>(03858)32354</t>
  </si>
  <si>
    <t>Нарахування на оплату праці</t>
  </si>
  <si>
    <t>телефон, інтернет</t>
  </si>
  <si>
    <t>нарахування на оплату праці</t>
  </si>
  <si>
    <t>повірка димоходів, сигналізаторів, перезарядка вогнегасників</t>
  </si>
  <si>
    <t>витрати на папір,канцтовари, офісне приладдя та устаткування</t>
  </si>
  <si>
    <t>Дунаєвецький міський голова</t>
  </si>
  <si>
    <t>_______________В. В. Заяць</t>
  </si>
  <si>
    <t>Головний лікар</t>
  </si>
  <si>
    <t xml:space="preserve">Програма фінансової підтримки Комунального некомерційного підприємства «Дунаєвецький центр первинної медико-санітарної допомоги» Дунаєвецької міської ради на 2018-2019 роки </t>
  </si>
  <si>
    <r>
      <t>Охорона здоров</t>
    </r>
    <r>
      <rPr>
        <b/>
        <sz val="14"/>
        <rFont val="Calibri"/>
        <family val="2"/>
        <charset val="204"/>
      </rPr>
      <t>ﹸя</t>
    </r>
  </si>
  <si>
    <t>Головний бухгалтер</t>
  </si>
  <si>
    <t>В.Л. Красовська</t>
  </si>
  <si>
    <t>М. П.</t>
  </si>
  <si>
    <t>Програма про «Медико-соціальне забезпечення пільгових та соціально незахищених верств населення Дунаєвецької об’єднаної територіальної громади» на 2018-2019 роки</t>
  </si>
  <si>
    <t>Комунальне некомерційне підприємство "Дунаєвецький центр первинної медико-санітарної допомоги" Дунаєвецької міської ради</t>
  </si>
  <si>
    <t>пільгові рецепти, слухові апарати, калоприймачі, памперси</t>
  </si>
  <si>
    <r>
      <t xml:space="preserve">ФІНАНСОВИЙ ПЛАН ПІДПРИЄМСТВА НА  </t>
    </r>
    <r>
      <rPr>
        <b/>
        <u/>
        <sz val="18"/>
        <rFont val="Times New Roman"/>
        <family val="1"/>
        <charset val="204"/>
      </rPr>
      <t xml:space="preserve"> 2019 РІК</t>
    </r>
  </si>
  <si>
    <t>61490*5,5</t>
  </si>
  <si>
    <t>Підписка на періодичні видання (10) + вивіз сміття 24), послуги банку</t>
  </si>
  <si>
    <t>папір, канцелярія</t>
  </si>
  <si>
    <t>Супровід програми Дебет +, зарплатна програма</t>
  </si>
  <si>
    <t>+360,0 фін підтримка молодого лікаря на селі</t>
  </si>
  <si>
    <t>страхування авто, водіїв</t>
  </si>
  <si>
    <t>пільгові рецепти</t>
  </si>
  <si>
    <t>фін. підтримка молодого лікаря на селі, слухові апарати, памперси, калоприймачі, тест смужки</t>
  </si>
  <si>
    <t>Рішенням  сорок п'ятої сесії міської ради       від 23 листопада 2019 року №11-45/2018р</t>
  </si>
  <si>
    <t>ЗАТВЕРДЖЕНО: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</si>
</sst>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.0_);_(* \(#,##0.0\);_(* &quot;-&quot;_);_(@_)"/>
    <numFmt numFmtId="178" formatCode="_-* #,##0.0\ _₴_-;\-* #,##0.0\ _₴_-;_-* &quot;-&quot;?\ _₴_-;_-@_-"/>
    <numFmt numFmtId="179" formatCode="#,##0.000"/>
    <numFmt numFmtId="180" formatCode="0.000"/>
  </numFmts>
  <fonts count="75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4"/>
      <name val="Calibri"/>
      <family val="2"/>
      <charset val="204"/>
    </font>
    <font>
      <b/>
      <sz val="16"/>
      <name val="Times New Roman"/>
      <family val="1"/>
      <charset val="204"/>
    </font>
    <font>
      <b/>
      <u/>
      <sz val="18"/>
      <name val="Times New Roman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u/>
      <sz val="16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52">
    <xf numFmtId="0" fontId="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8" fillId="2" borderId="0" applyNumberFormat="0" applyBorder="0" applyAlignment="0" applyProtection="0"/>
    <xf numFmtId="0" fontId="1" fillId="2" borderId="0" applyNumberFormat="0" applyBorder="0" applyAlignment="0" applyProtection="0"/>
    <xf numFmtId="0" fontId="28" fillId="3" borderId="0" applyNumberFormat="0" applyBorder="0" applyAlignment="0" applyProtection="0"/>
    <xf numFmtId="0" fontId="1" fillId="3" borderId="0" applyNumberFormat="0" applyBorder="0" applyAlignment="0" applyProtection="0"/>
    <xf numFmtId="0" fontId="28" fillId="4" borderId="0" applyNumberFormat="0" applyBorder="0" applyAlignment="0" applyProtection="0"/>
    <xf numFmtId="0" fontId="1" fillId="4" borderId="0" applyNumberFormat="0" applyBorder="0" applyAlignment="0" applyProtection="0"/>
    <xf numFmtId="0" fontId="28" fillId="5" borderId="0" applyNumberFormat="0" applyBorder="0" applyAlignment="0" applyProtection="0"/>
    <xf numFmtId="0" fontId="1" fillId="5" borderId="0" applyNumberFormat="0" applyBorder="0" applyAlignment="0" applyProtection="0"/>
    <xf numFmtId="0" fontId="28" fillId="6" borderId="0" applyNumberFormat="0" applyBorder="0" applyAlignment="0" applyProtection="0"/>
    <xf numFmtId="0" fontId="1" fillId="6" borderId="0" applyNumberFormat="0" applyBorder="0" applyAlignment="0" applyProtection="0"/>
    <xf numFmtId="0" fontId="28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8" fillId="8" borderId="0" applyNumberFormat="0" applyBorder="0" applyAlignment="0" applyProtection="0"/>
    <xf numFmtId="0" fontId="1" fillId="8" borderId="0" applyNumberFormat="0" applyBorder="0" applyAlignment="0" applyProtection="0"/>
    <xf numFmtId="0" fontId="28" fillId="9" borderId="0" applyNumberFormat="0" applyBorder="0" applyAlignment="0" applyProtection="0"/>
    <xf numFmtId="0" fontId="1" fillId="9" borderId="0" applyNumberFormat="0" applyBorder="0" applyAlignment="0" applyProtection="0"/>
    <xf numFmtId="0" fontId="28" fillId="10" borderId="0" applyNumberFormat="0" applyBorder="0" applyAlignment="0" applyProtection="0"/>
    <xf numFmtId="0" fontId="1" fillId="10" borderId="0" applyNumberFormat="0" applyBorder="0" applyAlignment="0" applyProtection="0"/>
    <xf numFmtId="0" fontId="28" fillId="5" borderId="0" applyNumberFormat="0" applyBorder="0" applyAlignment="0" applyProtection="0"/>
    <xf numFmtId="0" fontId="1" fillId="5" borderId="0" applyNumberFormat="0" applyBorder="0" applyAlignment="0" applyProtection="0"/>
    <xf numFmtId="0" fontId="28" fillId="8" borderId="0" applyNumberFormat="0" applyBorder="0" applyAlignment="0" applyProtection="0"/>
    <xf numFmtId="0" fontId="1" fillId="8" borderId="0" applyNumberFormat="0" applyBorder="0" applyAlignment="0" applyProtection="0"/>
    <xf numFmtId="0" fontId="28" fillId="11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9" fillId="12" borderId="0" applyNumberFormat="0" applyBorder="0" applyAlignment="0" applyProtection="0"/>
    <xf numFmtId="0" fontId="11" fillId="12" borderId="0" applyNumberFormat="0" applyBorder="0" applyAlignment="0" applyProtection="0"/>
    <xf numFmtId="0" fontId="29" fillId="9" borderId="0" applyNumberFormat="0" applyBorder="0" applyAlignment="0" applyProtection="0"/>
    <xf numFmtId="0" fontId="11" fillId="9" borderId="0" applyNumberFormat="0" applyBorder="0" applyAlignment="0" applyProtection="0"/>
    <xf numFmtId="0" fontId="29" fillId="10" borderId="0" applyNumberFormat="0" applyBorder="0" applyAlignment="0" applyProtection="0"/>
    <xf numFmtId="0" fontId="11" fillId="10" borderId="0" applyNumberFormat="0" applyBorder="0" applyAlignment="0" applyProtection="0"/>
    <xf numFmtId="0" fontId="29" fillId="13" borderId="0" applyNumberFormat="0" applyBorder="0" applyAlignment="0" applyProtection="0"/>
    <xf numFmtId="0" fontId="11" fillId="13" borderId="0" applyNumberFormat="0" applyBorder="0" applyAlignment="0" applyProtection="0"/>
    <xf numFmtId="0" fontId="29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2" fillId="3" borderId="0" applyNumberFormat="0" applyBorder="0" applyAlignment="0" applyProtection="0"/>
    <xf numFmtId="0" fontId="14" fillId="20" borderId="1" applyNumberFormat="0" applyAlignment="0" applyProtection="0"/>
    <xf numFmtId="0" fontId="19" fillId="21" borderId="2" applyNumberFormat="0" applyAlignment="0" applyProtection="0"/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167" fontId="9" fillId="0" borderId="0" applyFont="0" applyFill="0" applyBorder="0" applyAlignment="0" applyProtection="0"/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0" fontId="23" fillId="0" borderId="0" applyNumberFormat="0" applyFill="0" applyBorder="0" applyAlignment="0" applyProtection="0"/>
    <xf numFmtId="171" fontId="31" fillId="0" borderId="0" applyAlignment="0">
      <alignment wrapText="1"/>
    </xf>
    <xf numFmtId="0" fontId="26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12" fillId="7" borderId="1" applyNumberFormat="0" applyAlignment="0" applyProtection="0"/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33" fillId="22" borderId="7">
      <alignment horizontal="left" vertical="center"/>
      <protection locked="0"/>
    </xf>
    <xf numFmtId="49" fontId="33" fillId="22" borderId="7">
      <alignment horizontal="left" vertical="center"/>
    </xf>
    <xf numFmtId="4" fontId="33" fillId="22" borderId="7">
      <alignment horizontal="right" vertical="center"/>
      <protection locked="0"/>
    </xf>
    <xf numFmtId="4" fontId="33" fillId="22" borderId="7">
      <alignment horizontal="right" vertical="center"/>
    </xf>
    <xf numFmtId="4" fontId="34" fillId="22" borderId="7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9" fontId="30" fillId="22" borderId="3">
      <alignment horizontal="left" vertical="center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</xf>
    <xf numFmtId="4" fontId="30" fillId="22" borderId="3">
      <alignment horizontal="right" vertical="center"/>
    </xf>
    <xf numFmtId="4" fontId="34" fillId="22" borderId="3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" fontId="41" fillId="0" borderId="3">
      <alignment horizontal="right" vertical="center"/>
      <protection locked="0"/>
    </xf>
    <xf numFmtId="4" fontId="41" fillId="0" borderId="3">
      <alignment horizontal="right" vertical="center"/>
    </xf>
    <xf numFmtId="4" fontId="42" fillId="0" borderId="3">
      <alignment horizontal="right" vertical="center"/>
      <protection locked="0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" fontId="43" fillId="0" borderId="3">
      <alignment horizontal="right" vertical="center"/>
      <protection locked="0"/>
    </xf>
    <xf numFmtId="4" fontId="43" fillId="0" borderId="3">
      <alignment horizontal="right" vertical="center"/>
    </xf>
    <xf numFmtId="49" fontId="41" fillId="0" borderId="3">
      <alignment horizontal="left" vertical="center"/>
      <protection locked="0"/>
    </xf>
    <xf numFmtId="49" fontId="42" fillId="0" borderId="3">
      <alignment horizontal="left" vertical="center"/>
      <protection locked="0"/>
    </xf>
    <xf numFmtId="4" fontId="41" fillId="0" borderId="3">
      <alignment horizontal="right" vertical="center"/>
      <protection locked="0"/>
    </xf>
    <xf numFmtId="0" fontId="24" fillId="0" borderId="8" applyNumberFormat="0" applyFill="0" applyAlignment="0" applyProtection="0"/>
    <xf numFmtId="0" fontId="21" fillId="23" borderId="0" applyNumberFormat="0" applyBorder="0" applyAlignment="0" applyProtection="0"/>
    <xf numFmtId="0" fontId="9" fillId="0" borderId="0"/>
    <xf numFmtId="0" fontId="9" fillId="0" borderId="0"/>
    <xf numFmtId="0" fontId="2" fillId="24" borderId="9" applyNumberFormat="0" applyFont="0" applyAlignment="0" applyProtection="0"/>
    <xf numFmtId="4" fontId="45" fillId="25" borderId="3">
      <alignment horizontal="right" vertical="center"/>
      <protection locked="0"/>
    </xf>
    <xf numFmtId="4" fontId="45" fillId="26" borderId="3">
      <alignment horizontal="right" vertical="center"/>
      <protection locked="0"/>
    </xf>
    <xf numFmtId="4" fontId="45" fillId="27" borderId="3">
      <alignment horizontal="right" vertical="center"/>
      <protection locked="0"/>
    </xf>
    <xf numFmtId="0" fontId="13" fillId="20" borderId="10" applyNumberFormat="0" applyAlignment="0" applyProtection="0"/>
    <xf numFmtId="49" fontId="30" fillId="0" borderId="3">
      <alignment horizontal="left" vertical="center" wrapText="1"/>
      <protection locked="0"/>
    </xf>
    <xf numFmtId="49" fontId="30" fillId="0" borderId="3">
      <alignment horizontal="left" vertical="center" wrapText="1"/>
      <protection locked="0"/>
    </xf>
    <xf numFmtId="0" fontId="20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29" fillId="16" borderId="0" applyNumberFormat="0" applyBorder="0" applyAlignment="0" applyProtection="0"/>
    <xf numFmtId="0" fontId="11" fillId="16" borderId="0" applyNumberFormat="0" applyBorder="0" applyAlignment="0" applyProtection="0"/>
    <xf numFmtId="0" fontId="29" fillId="17" borderId="0" applyNumberFormat="0" applyBorder="0" applyAlignment="0" applyProtection="0"/>
    <xf numFmtId="0" fontId="11" fillId="17" borderId="0" applyNumberFormat="0" applyBorder="0" applyAlignment="0" applyProtection="0"/>
    <xf numFmtId="0" fontId="29" fillId="18" borderId="0" applyNumberFormat="0" applyBorder="0" applyAlignment="0" applyProtection="0"/>
    <xf numFmtId="0" fontId="11" fillId="18" borderId="0" applyNumberFormat="0" applyBorder="0" applyAlignment="0" applyProtection="0"/>
    <xf numFmtId="0" fontId="29" fillId="13" borderId="0" applyNumberFormat="0" applyBorder="0" applyAlignment="0" applyProtection="0"/>
    <xf numFmtId="0" fontId="11" fillId="13" borderId="0" applyNumberFormat="0" applyBorder="0" applyAlignment="0" applyProtection="0"/>
    <xf numFmtId="0" fontId="29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19" borderId="0" applyNumberFormat="0" applyBorder="0" applyAlignment="0" applyProtection="0"/>
    <xf numFmtId="0" fontId="11" fillId="19" borderId="0" applyNumberFormat="0" applyBorder="0" applyAlignment="0" applyProtection="0"/>
    <xf numFmtId="0" fontId="46" fillId="7" borderId="1" applyNumberFormat="0" applyAlignment="0" applyProtection="0"/>
    <xf numFmtId="0" fontId="12" fillId="7" borderId="1" applyNumberFormat="0" applyAlignment="0" applyProtection="0"/>
    <xf numFmtId="0" fontId="47" fillId="20" borderId="10" applyNumberFormat="0" applyAlignment="0" applyProtection="0"/>
    <xf numFmtId="0" fontId="13" fillId="20" borderId="10" applyNumberFormat="0" applyAlignment="0" applyProtection="0"/>
    <xf numFmtId="0" fontId="48" fillId="20" borderId="1" applyNumberFormat="0" applyAlignment="0" applyProtection="0"/>
    <xf numFmtId="0" fontId="14" fillId="20" borderId="1" applyNumberFormat="0" applyAlignment="0" applyProtection="0"/>
    <xf numFmtId="172" fontId="9" fillId="0" borderId="0" applyFont="0" applyFill="0" applyBorder="0" applyAlignment="0" applyProtection="0"/>
    <xf numFmtId="0" fontId="49" fillId="0" borderId="4" applyNumberFormat="0" applyFill="0" applyAlignment="0" applyProtection="0"/>
    <xf numFmtId="0" fontId="15" fillId="0" borderId="4" applyNumberFormat="0" applyFill="0" applyAlignment="0" applyProtection="0"/>
    <xf numFmtId="0" fontId="50" fillId="0" borderId="5" applyNumberFormat="0" applyFill="0" applyAlignment="0" applyProtection="0"/>
    <xf numFmtId="0" fontId="16" fillId="0" borderId="5" applyNumberFormat="0" applyFill="0" applyAlignment="0" applyProtection="0"/>
    <xf numFmtId="0" fontId="51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2" fillId="0" borderId="11" applyNumberFormat="0" applyFill="0" applyAlignment="0" applyProtection="0"/>
    <xf numFmtId="0" fontId="18" fillId="0" borderId="11" applyNumberFormat="0" applyFill="0" applyAlignment="0" applyProtection="0"/>
    <xf numFmtId="0" fontId="53" fillId="21" borderId="2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4" fillId="23" borderId="0" applyNumberFormat="0" applyBorder="0" applyAlignment="0" applyProtection="0"/>
    <xf numFmtId="0" fontId="21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9" fillId="0" borderId="0"/>
    <xf numFmtId="0" fontId="2" fillId="0" borderId="0"/>
    <xf numFmtId="0" fontId="9" fillId="0" borderId="0"/>
    <xf numFmtId="0" fontId="9" fillId="0" borderId="0" applyNumberFormat="0" applyFont="0" applyFill="0" applyBorder="0" applyAlignment="0" applyProtection="0">
      <alignment vertical="top"/>
    </xf>
    <xf numFmtId="0" fontId="9" fillId="0" borderId="0" applyNumberFormat="0" applyFont="0" applyFill="0" applyBorder="0" applyAlignment="0" applyProtection="0">
      <alignment vertical="top"/>
    </xf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55" fillId="3" borderId="0" applyNumberFormat="0" applyBorder="0" applyAlignment="0" applyProtection="0"/>
    <xf numFmtId="0" fontId="22" fillId="3" borderId="0" applyNumberFormat="0" applyBorder="0" applyAlignment="0" applyProtection="0"/>
    <xf numFmtId="0" fontId="56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4" borderId="9" applyNumberFormat="0" applyFont="0" applyAlignment="0" applyProtection="0"/>
    <xf numFmtId="0" fontId="9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8" fillId="0" borderId="8" applyNumberFormat="0" applyFill="0" applyAlignment="0" applyProtection="0"/>
    <xf numFmtId="0" fontId="24" fillId="0" borderId="8" applyNumberFormat="0" applyFill="0" applyAlignment="0" applyProtection="0"/>
    <xf numFmtId="0" fontId="2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73" fontId="61" fillId="0" borderId="0" applyFont="0" applyFill="0" applyBorder="0" applyAlignment="0" applyProtection="0"/>
    <xf numFmtId="174" fontId="6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2" fillId="4" borderId="0" applyNumberFormat="0" applyBorder="0" applyAlignment="0" applyProtection="0"/>
    <xf numFmtId="0" fontId="26" fillId="4" borderId="0" applyNumberFormat="0" applyBorder="0" applyAlignment="0" applyProtection="0"/>
    <xf numFmtId="176" fontId="63" fillId="22" borderId="12" applyFill="0" applyBorder="0">
      <alignment horizontal="center" vertical="center" wrapText="1"/>
      <protection locked="0"/>
    </xf>
    <xf numFmtId="171" fontId="64" fillId="0" borderId="0">
      <alignment wrapText="1"/>
    </xf>
    <xf numFmtId="171" fontId="31" fillId="0" borderId="0">
      <alignment wrapText="1"/>
    </xf>
  </cellStyleXfs>
  <cellXfs count="121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0" fontId="6" fillId="0" borderId="0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vertical="center"/>
    </xf>
    <xf numFmtId="0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0" fontId="4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3" fontId="5" fillId="0" borderId="0" xfId="0" applyNumberFormat="1" applyFont="1" applyFill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177" fontId="4" fillId="28" borderId="3" xfId="0" applyNumberFormat="1" applyFont="1" applyFill="1" applyBorder="1" applyAlignment="1">
      <alignment horizontal="center" vertical="center" wrapText="1"/>
    </xf>
    <xf numFmtId="177" fontId="5" fillId="28" borderId="3" xfId="0" applyNumberFormat="1" applyFont="1" applyFill="1" applyBorder="1" applyAlignment="1">
      <alignment horizontal="center" vertical="center" wrapText="1"/>
    </xf>
    <xf numFmtId="0" fontId="6" fillId="0" borderId="3" xfId="0" quotePrefix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quotePrefix="1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/>
    </xf>
    <xf numFmtId="173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left" vertical="center" wrapText="1"/>
    </xf>
    <xf numFmtId="178" fontId="4" fillId="0" borderId="0" xfId="0" applyNumberFormat="1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5" fillId="0" borderId="19" xfId="0" quotePrefix="1" applyFont="1" applyFill="1" applyBorder="1" applyAlignment="1">
      <alignment horizontal="center" vertical="center"/>
    </xf>
    <xf numFmtId="177" fontId="4" fillId="0" borderId="19" xfId="0" applyNumberFormat="1" applyFont="1" applyFill="1" applyBorder="1" applyAlignment="1">
      <alignment horizontal="center" vertical="center" wrapText="1"/>
    </xf>
    <xf numFmtId="0" fontId="6" fillId="0" borderId="19" xfId="0" quotePrefix="1" applyFont="1" applyFill="1" applyBorder="1" applyAlignment="1">
      <alignment horizontal="center" vertical="center"/>
    </xf>
    <xf numFmtId="177" fontId="5" fillId="0" borderId="19" xfId="0" applyNumberFormat="1" applyFont="1" applyFill="1" applyBorder="1" applyAlignment="1">
      <alignment horizontal="center" vertical="center" wrapText="1"/>
    </xf>
    <xf numFmtId="0" fontId="7" fillId="0" borderId="19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3" xfId="0" quotePrefix="1" applyFont="1" applyFill="1" applyBorder="1" applyAlignment="1">
      <alignment horizontal="center" vertical="center"/>
    </xf>
    <xf numFmtId="170" fontId="5" fillId="0" borderId="13" xfId="0" applyNumberFormat="1" applyFont="1" applyFill="1" applyBorder="1" applyAlignment="1">
      <alignment horizontal="left" vertical="center" wrapText="1"/>
    </xf>
    <xf numFmtId="179" fontId="4" fillId="0" borderId="3" xfId="0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179" fontId="4" fillId="25" borderId="3" xfId="0" applyNumberFormat="1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left" vertical="center" wrapText="1"/>
    </xf>
    <xf numFmtId="0" fontId="71" fillId="0" borderId="19" xfId="0" applyFont="1" applyFill="1" applyBorder="1" applyAlignment="1">
      <alignment horizontal="left" vertical="center" wrapText="1"/>
    </xf>
    <xf numFmtId="0" fontId="72" fillId="0" borderId="19" xfId="0" applyFont="1" applyBorder="1" applyAlignment="1">
      <alignment wrapText="1"/>
    </xf>
    <xf numFmtId="0" fontId="72" fillId="0" borderId="19" xfId="0" applyFont="1" applyFill="1" applyBorder="1" applyAlignment="1">
      <alignment horizontal="left" vertical="center" wrapText="1"/>
    </xf>
    <xf numFmtId="0" fontId="71" fillId="0" borderId="3" xfId="0" applyFont="1" applyFill="1" applyBorder="1" applyAlignment="1">
      <alignment horizontal="left" vertical="center" wrapText="1"/>
    </xf>
    <xf numFmtId="0" fontId="72" fillId="0" borderId="3" xfId="0" applyFont="1" applyFill="1" applyBorder="1" applyAlignment="1">
      <alignment horizontal="left" vertical="center" wrapText="1"/>
    </xf>
    <xf numFmtId="0" fontId="73" fillId="0" borderId="19" xfId="0" applyFont="1" applyFill="1" applyBorder="1" applyAlignment="1">
      <alignment vertical="center"/>
    </xf>
    <xf numFmtId="0" fontId="73" fillId="0" borderId="19" xfId="0" applyFont="1" applyFill="1" applyBorder="1" applyAlignment="1">
      <alignment horizontal="left" vertical="center" wrapText="1"/>
    </xf>
    <xf numFmtId="0" fontId="74" fillId="0" borderId="0" xfId="0" applyFont="1" applyFill="1" applyBorder="1" applyAlignment="1">
      <alignment horizontal="left" vertical="center" wrapText="1"/>
    </xf>
    <xf numFmtId="170" fontId="4" fillId="0" borderId="19" xfId="0" applyNumberFormat="1" applyFont="1" applyFill="1" applyBorder="1" applyAlignment="1">
      <alignment horizontal="center" vertical="center" wrapText="1"/>
    </xf>
    <xf numFmtId="170" fontId="5" fillId="0" borderId="19" xfId="0" applyNumberFormat="1" applyFont="1" applyFill="1" applyBorder="1" applyAlignment="1">
      <alignment horizontal="center" vertical="center" wrapText="1"/>
    </xf>
    <xf numFmtId="180" fontId="4" fillId="28" borderId="19" xfId="0" applyNumberFormat="1" applyFont="1" applyFill="1" applyBorder="1" applyAlignment="1">
      <alignment horizontal="center" vertical="center" wrapText="1"/>
    </xf>
    <xf numFmtId="180" fontId="5" fillId="28" borderId="19" xfId="0" applyNumberFormat="1" applyFont="1" applyFill="1" applyBorder="1" applyAlignment="1">
      <alignment horizontal="center" vertical="center" wrapText="1"/>
    </xf>
    <xf numFmtId="180" fontId="4" fillId="28" borderId="3" xfId="0" applyNumberFormat="1" applyFont="1" applyFill="1" applyBorder="1" applyAlignment="1">
      <alignment horizontal="center" vertical="center" wrapText="1"/>
    </xf>
    <xf numFmtId="180" fontId="5" fillId="28" borderId="3" xfId="0" applyNumberFormat="1" applyFont="1" applyFill="1" applyBorder="1" applyAlignment="1">
      <alignment horizontal="center" vertical="center" wrapText="1"/>
    </xf>
    <xf numFmtId="177" fontId="67" fillId="0" borderId="3" xfId="0" applyNumberFormat="1" applyFont="1" applyFill="1" applyBorder="1" applyAlignment="1">
      <alignment horizontal="center" vertical="center" wrapText="1"/>
    </xf>
    <xf numFmtId="179" fontId="4" fillId="28" borderId="3" xfId="0" applyNumberFormat="1" applyFont="1" applyFill="1" applyBorder="1" applyAlignment="1">
      <alignment horizontal="center" vertical="center" wrapText="1"/>
    </xf>
    <xf numFmtId="169" fontId="4" fillId="25" borderId="3" xfId="0" applyNumberFormat="1" applyFont="1" applyFill="1" applyBorder="1" applyAlignment="1">
      <alignment horizontal="center" vertical="center" wrapText="1"/>
    </xf>
    <xf numFmtId="179" fontId="4" fillId="28" borderId="3" xfId="0" applyNumberFormat="1" applyFont="1" applyFill="1" applyBorder="1" applyAlignment="1">
      <alignment horizontal="left" vertical="center" wrapText="1"/>
    </xf>
    <xf numFmtId="177" fontId="4" fillId="0" borderId="3" xfId="0" applyNumberFormat="1" applyFont="1" applyFill="1" applyBorder="1" applyAlignment="1">
      <alignment horizontal="right" vertical="top" wrapText="1"/>
    </xf>
    <xf numFmtId="170" fontId="4" fillId="0" borderId="3" xfId="0" applyNumberFormat="1" applyFont="1" applyFill="1" applyBorder="1" applyAlignment="1">
      <alignment horizontal="right" vertical="top" wrapText="1"/>
    </xf>
    <xf numFmtId="170" fontId="4" fillId="0" borderId="3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69" fillId="0" borderId="21" xfId="0" applyFont="1" applyFill="1" applyBorder="1" applyAlignment="1">
      <alignment horizontal="left" vertical="center" wrapText="1"/>
    </xf>
    <xf numFmtId="0" fontId="69" fillId="0" borderId="22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170" fontId="4" fillId="0" borderId="13" xfId="0" applyNumberFormat="1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69" fillId="0" borderId="14" xfId="0" applyFont="1" applyFill="1" applyBorder="1" applyAlignment="1">
      <alignment horizontal="left" vertical="center" wrapText="1"/>
    </xf>
    <xf numFmtId="0" fontId="69" fillId="0" borderId="15" xfId="0" applyFont="1" applyFill="1" applyBorder="1" applyAlignment="1">
      <alignment horizontal="left" vertical="center" wrapText="1"/>
    </xf>
    <xf numFmtId="0" fontId="69" fillId="0" borderId="16" xfId="0" applyFont="1" applyFill="1" applyBorder="1" applyAlignment="1">
      <alignment horizontal="left" vertical="center" wrapText="1"/>
    </xf>
    <xf numFmtId="0" fontId="65" fillId="0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user/LOCALS~1/Temp/Rar$DI04.140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2:J329"/>
  <sheetViews>
    <sheetView tabSelected="1" view="pageBreakPreview" topLeftCell="A7" zoomScale="66" zoomScaleNormal="75" zoomScaleSheetLayoutView="66" workbookViewId="0">
      <selection activeCell="E2" sqref="E2:G2"/>
    </sheetView>
  </sheetViews>
  <sheetFormatPr defaultRowHeight="18.75"/>
  <cols>
    <col min="1" max="1" width="65.5703125" style="3" customWidth="1"/>
    <col min="2" max="2" width="12" style="14" customWidth="1"/>
    <col min="3" max="3" width="15.85546875" style="3" customWidth="1"/>
    <col min="4" max="4" width="16.42578125" style="3" customWidth="1"/>
    <col min="5" max="5" width="17.85546875" style="3" customWidth="1"/>
    <col min="6" max="6" width="15.28515625" style="3" customWidth="1"/>
    <col min="7" max="7" width="16.140625" style="3" customWidth="1"/>
    <col min="8" max="8" width="50" style="3" customWidth="1"/>
    <col min="9" max="9" width="11.7109375" style="3" bestFit="1" customWidth="1"/>
    <col min="10" max="10" width="9.7109375" style="3" bestFit="1" customWidth="1"/>
    <col min="11" max="16384" width="9.140625" style="3"/>
  </cols>
  <sheetData>
    <row r="2" spans="1:7">
      <c r="E2" s="92" t="s">
        <v>153</v>
      </c>
      <c r="F2" s="92"/>
      <c r="G2" s="92"/>
    </row>
    <row r="3" spans="1:7" ht="38.25" customHeight="1">
      <c r="E3" s="103" t="s">
        <v>152</v>
      </c>
      <c r="F3" s="103"/>
      <c r="G3" s="103"/>
    </row>
    <row r="4" spans="1:7">
      <c r="E4" s="97"/>
      <c r="F4" s="97"/>
      <c r="G4" s="97"/>
    </row>
    <row r="5" spans="1:7" ht="27" customHeight="1">
      <c r="E5" s="55" t="s">
        <v>132</v>
      </c>
      <c r="F5" s="55"/>
      <c r="G5" s="55"/>
    </row>
    <row r="6" spans="1:7">
      <c r="E6" s="55" t="s">
        <v>133</v>
      </c>
      <c r="F6" s="55"/>
      <c r="G6" s="55"/>
    </row>
    <row r="8" spans="1:7">
      <c r="F8" s="13" t="s">
        <v>64</v>
      </c>
      <c r="G8" s="5" t="s">
        <v>50</v>
      </c>
    </row>
    <row r="9" spans="1:7">
      <c r="F9" s="13" t="s">
        <v>65</v>
      </c>
      <c r="G9" s="5"/>
    </row>
    <row r="10" spans="1:7">
      <c r="F10" s="13" t="s">
        <v>66</v>
      </c>
      <c r="G10" s="5"/>
    </row>
    <row r="11" spans="1:7">
      <c r="F11" s="13" t="s">
        <v>67</v>
      </c>
      <c r="G11" s="5"/>
    </row>
    <row r="12" spans="1:7">
      <c r="F12" s="100" t="s">
        <v>68</v>
      </c>
      <c r="G12" s="101"/>
    </row>
    <row r="14" spans="1:7" ht="22.5">
      <c r="A14" s="118" t="s">
        <v>143</v>
      </c>
      <c r="B14" s="118"/>
      <c r="C14" s="118"/>
      <c r="D14" s="118"/>
      <c r="E14" s="118"/>
      <c r="F14" s="118"/>
      <c r="G14" s="118"/>
    </row>
    <row r="16" spans="1:7" ht="21.75" customHeight="1">
      <c r="B16" s="103"/>
      <c r="C16" s="103"/>
      <c r="F16" s="102" t="s">
        <v>41</v>
      </c>
      <c r="G16" s="102"/>
    </row>
    <row r="17" spans="1:8" ht="83.25" customHeight="1">
      <c r="A17" s="23" t="s">
        <v>9</v>
      </c>
      <c r="B17" s="98" t="s">
        <v>141</v>
      </c>
      <c r="C17" s="98"/>
      <c r="D17" s="98"/>
      <c r="E17" s="99"/>
      <c r="F17" s="13" t="s">
        <v>30</v>
      </c>
      <c r="G17" s="64">
        <v>38481743</v>
      </c>
    </row>
    <row r="18" spans="1:8" ht="18.75" customHeight="1">
      <c r="A18" s="23" t="s">
        <v>10</v>
      </c>
      <c r="B18" s="93" t="s">
        <v>111</v>
      </c>
      <c r="C18" s="93"/>
      <c r="D18" s="93"/>
      <c r="E18" s="94"/>
      <c r="F18" s="13" t="s">
        <v>29</v>
      </c>
      <c r="G18" s="5">
        <v>150</v>
      </c>
    </row>
    <row r="19" spans="1:8">
      <c r="A19" s="23" t="s">
        <v>15</v>
      </c>
      <c r="B19" s="95" t="s">
        <v>122</v>
      </c>
      <c r="C19" s="95"/>
      <c r="D19" s="95"/>
      <c r="E19" s="96"/>
      <c r="F19" s="13" t="s">
        <v>28</v>
      </c>
      <c r="G19" s="64">
        <v>6821810100</v>
      </c>
    </row>
    <row r="20" spans="1:8">
      <c r="A20" s="23" t="s">
        <v>21</v>
      </c>
      <c r="B20" s="104"/>
      <c r="C20" s="104"/>
      <c r="D20" s="20"/>
      <c r="E20" s="26"/>
      <c r="F20" s="13" t="s">
        <v>5</v>
      </c>
      <c r="G20" s="5"/>
    </row>
    <row r="21" spans="1:8" ht="18.75" customHeight="1">
      <c r="A21" s="23" t="s">
        <v>12</v>
      </c>
      <c r="B21" s="105" t="s">
        <v>136</v>
      </c>
      <c r="C21" s="105"/>
      <c r="D21" s="20"/>
      <c r="E21" s="26"/>
      <c r="F21" s="13" t="s">
        <v>4</v>
      </c>
      <c r="G21" s="5"/>
    </row>
    <row r="22" spans="1:8">
      <c r="A22" s="23" t="s">
        <v>11</v>
      </c>
      <c r="B22" s="95" t="s">
        <v>52</v>
      </c>
      <c r="C22" s="95"/>
      <c r="D22" s="95"/>
      <c r="E22" s="96"/>
      <c r="F22" s="27" t="s">
        <v>6</v>
      </c>
      <c r="G22" s="64" t="s">
        <v>47</v>
      </c>
    </row>
    <row r="23" spans="1:8">
      <c r="A23" s="23" t="s">
        <v>51</v>
      </c>
      <c r="B23" s="104"/>
      <c r="C23" s="104"/>
      <c r="D23" s="104" t="s">
        <v>36</v>
      </c>
      <c r="E23" s="106"/>
      <c r="F23" s="107"/>
      <c r="G23" s="6" t="s">
        <v>50</v>
      </c>
    </row>
    <row r="24" spans="1:8">
      <c r="A24" s="23" t="s">
        <v>16</v>
      </c>
      <c r="B24" s="104" t="s">
        <v>49</v>
      </c>
      <c r="C24" s="104"/>
      <c r="D24" s="104" t="s">
        <v>37</v>
      </c>
      <c r="E24" s="106"/>
      <c r="F24" s="107"/>
      <c r="G24" s="9"/>
    </row>
    <row r="25" spans="1:8">
      <c r="A25" s="23" t="s">
        <v>25</v>
      </c>
      <c r="B25" s="120">
        <v>248</v>
      </c>
      <c r="C25" s="120"/>
      <c r="D25" s="20"/>
      <c r="E25" s="20"/>
      <c r="F25" s="20"/>
      <c r="G25" s="26"/>
    </row>
    <row r="26" spans="1:8">
      <c r="A26" s="23" t="s">
        <v>7</v>
      </c>
      <c r="B26" s="58" t="s">
        <v>125</v>
      </c>
      <c r="C26" s="51"/>
      <c r="D26" s="51"/>
      <c r="E26" s="19"/>
      <c r="F26" s="19"/>
      <c r="G26" s="24"/>
    </row>
    <row r="27" spans="1:8">
      <c r="A27" s="23" t="s">
        <v>8</v>
      </c>
      <c r="B27" s="119" t="s">
        <v>126</v>
      </c>
      <c r="C27" s="119"/>
      <c r="D27" s="20"/>
      <c r="E27" s="20"/>
      <c r="F27" s="20"/>
      <c r="G27" s="26"/>
    </row>
    <row r="28" spans="1:8" ht="18.75" customHeight="1">
      <c r="A28" s="23" t="s">
        <v>48</v>
      </c>
      <c r="B28" s="95" t="s">
        <v>123</v>
      </c>
      <c r="C28" s="95"/>
      <c r="D28" s="95"/>
      <c r="E28" s="95"/>
      <c r="F28" s="19"/>
      <c r="G28" s="24"/>
    </row>
    <row r="29" spans="1:8" ht="9.75" customHeight="1"/>
    <row r="30" spans="1:8">
      <c r="A30" s="18"/>
      <c r="B30" s="22"/>
      <c r="C30" s="18"/>
      <c r="D30" s="18"/>
      <c r="E30" s="18"/>
      <c r="F30" s="18"/>
      <c r="G30" s="18" t="s">
        <v>72</v>
      </c>
    </row>
    <row r="31" spans="1:8" ht="36" customHeight="1">
      <c r="A31" s="102" t="s">
        <v>42</v>
      </c>
      <c r="B31" s="111" t="s">
        <v>13</v>
      </c>
      <c r="C31" s="111" t="s">
        <v>53</v>
      </c>
      <c r="D31" s="111" t="s">
        <v>32</v>
      </c>
      <c r="E31" s="111"/>
      <c r="F31" s="111"/>
      <c r="G31" s="111"/>
      <c r="H31" s="111" t="s">
        <v>39</v>
      </c>
    </row>
    <row r="32" spans="1:8" ht="36" customHeight="1">
      <c r="A32" s="102"/>
      <c r="B32" s="111"/>
      <c r="C32" s="111"/>
      <c r="D32" s="12" t="s">
        <v>33</v>
      </c>
      <c r="E32" s="12" t="s">
        <v>34</v>
      </c>
      <c r="F32" s="12" t="s">
        <v>35</v>
      </c>
      <c r="G32" s="12" t="s">
        <v>22</v>
      </c>
      <c r="H32" s="111"/>
    </row>
    <row r="33" spans="1:9" ht="18" customHeight="1">
      <c r="A33" s="5">
        <v>1</v>
      </c>
      <c r="B33" s="6">
        <v>2</v>
      </c>
      <c r="C33" s="6">
        <v>5</v>
      </c>
      <c r="D33" s="6">
        <v>6</v>
      </c>
      <c r="E33" s="6">
        <v>7</v>
      </c>
      <c r="F33" s="6">
        <v>8</v>
      </c>
      <c r="G33" s="6">
        <v>9</v>
      </c>
      <c r="H33" s="6">
        <v>10</v>
      </c>
    </row>
    <row r="34" spans="1:9" ht="18" customHeight="1">
      <c r="A34" s="116" t="s">
        <v>63</v>
      </c>
      <c r="B34" s="116"/>
      <c r="C34" s="116"/>
      <c r="D34" s="116"/>
      <c r="E34" s="116"/>
      <c r="F34" s="116"/>
      <c r="G34" s="117"/>
      <c r="H34" s="6"/>
    </row>
    <row r="35" spans="1:9" s="4" customFormat="1" ht="42" customHeight="1">
      <c r="A35" s="70" t="s">
        <v>81</v>
      </c>
      <c r="B35" s="53"/>
      <c r="C35" s="53"/>
      <c r="D35" s="53"/>
      <c r="E35" s="53"/>
      <c r="F35" s="53"/>
      <c r="G35" s="53"/>
      <c r="H35" s="53"/>
    </row>
    <row r="36" spans="1:9" s="4" customFormat="1" ht="36.75" customHeight="1">
      <c r="A36" s="71" t="s">
        <v>69</v>
      </c>
      <c r="B36" s="59">
        <v>100</v>
      </c>
      <c r="C36" s="81">
        <f t="shared" ref="C36:C45" si="0">SUM(D36:G36)</f>
        <v>31682.400000000001</v>
      </c>
      <c r="D36" s="60">
        <v>7920.6</v>
      </c>
      <c r="E36" s="60">
        <v>7920.6</v>
      </c>
      <c r="F36" s="60">
        <v>7920.6</v>
      </c>
      <c r="G36" s="79">
        <v>7920.6</v>
      </c>
      <c r="H36" s="29"/>
    </row>
    <row r="37" spans="1:9" s="4" customFormat="1" ht="67.5" customHeight="1">
      <c r="A37" s="71" t="s">
        <v>70</v>
      </c>
      <c r="B37" s="59">
        <v>110</v>
      </c>
      <c r="C37" s="81">
        <f t="shared" si="0"/>
        <v>974.66399999999999</v>
      </c>
      <c r="D37" s="60">
        <v>403.13400000000001</v>
      </c>
      <c r="E37" s="60">
        <v>68.930000000000007</v>
      </c>
      <c r="F37" s="60">
        <v>168.7</v>
      </c>
      <c r="G37" s="79">
        <v>333.9</v>
      </c>
      <c r="H37" s="56"/>
      <c r="I37" s="57"/>
    </row>
    <row r="38" spans="1:9" s="4" customFormat="1" ht="39.75" customHeight="1">
      <c r="A38" s="71" t="s">
        <v>71</v>
      </c>
      <c r="B38" s="59">
        <v>120</v>
      </c>
      <c r="C38" s="81">
        <f t="shared" si="0"/>
        <v>1290</v>
      </c>
      <c r="D38" s="79">
        <f>D39+D40</f>
        <v>322.5</v>
      </c>
      <c r="E38" s="79">
        <f>E39+E40</f>
        <v>322.5</v>
      </c>
      <c r="F38" s="79">
        <f>F39+F40</f>
        <v>322.5</v>
      </c>
      <c r="G38" s="79">
        <f>G39+G40</f>
        <v>322.5</v>
      </c>
      <c r="H38" s="29"/>
    </row>
    <row r="39" spans="1:9" s="4" customFormat="1" ht="85.5" customHeight="1">
      <c r="A39" s="72" t="s">
        <v>135</v>
      </c>
      <c r="B39" s="61">
        <v>122</v>
      </c>
      <c r="C39" s="82">
        <f t="shared" si="0"/>
        <v>710</v>
      </c>
      <c r="D39" s="62">
        <v>177.5</v>
      </c>
      <c r="E39" s="62">
        <v>177.5</v>
      </c>
      <c r="F39" s="62">
        <v>177.5</v>
      </c>
      <c r="G39" s="80">
        <v>177.5</v>
      </c>
      <c r="H39" s="29" t="s">
        <v>151</v>
      </c>
    </row>
    <row r="40" spans="1:9" s="4" customFormat="1" ht="82.5" customHeight="1">
      <c r="A40" s="73" t="s">
        <v>140</v>
      </c>
      <c r="B40" s="61">
        <v>125</v>
      </c>
      <c r="C40" s="82">
        <f t="shared" si="0"/>
        <v>580</v>
      </c>
      <c r="D40" s="62">
        <v>145</v>
      </c>
      <c r="E40" s="62">
        <v>145</v>
      </c>
      <c r="F40" s="62">
        <v>145</v>
      </c>
      <c r="G40" s="80">
        <v>145</v>
      </c>
      <c r="H40" s="29" t="s">
        <v>150</v>
      </c>
    </row>
    <row r="41" spans="1:9" ht="43.5" customHeight="1">
      <c r="A41" s="70" t="s">
        <v>31</v>
      </c>
      <c r="B41" s="7">
        <v>130</v>
      </c>
      <c r="C41" s="83">
        <f t="shared" si="0"/>
        <v>28769.488999999994</v>
      </c>
      <c r="D41" s="31">
        <f>(D42+D46+D47+SUM(D54:D60))</f>
        <v>7365.5409999999993</v>
      </c>
      <c r="E41" s="31">
        <f>(E42+E46+E47+SUM(E54:E60))</f>
        <v>7043.7370000000001</v>
      </c>
      <c r="F41" s="31">
        <f>(F42+F46+F47+SUM(F54:F60))</f>
        <v>7096.5069999999996</v>
      </c>
      <c r="G41" s="31">
        <f>(G42+G46+G47+SUM(G54:G60))</f>
        <v>7263.7039999999997</v>
      </c>
      <c r="H41" s="29"/>
    </row>
    <row r="42" spans="1:9" s="2" customFormat="1" ht="20.100000000000001" customHeight="1">
      <c r="A42" s="74" t="s">
        <v>60</v>
      </c>
      <c r="B42" s="6">
        <v>140</v>
      </c>
      <c r="C42" s="84">
        <f t="shared" si="0"/>
        <v>749.74</v>
      </c>
      <c r="D42" s="47">
        <f>SUM(D43:D45)+D58</f>
        <v>201.12700000000001</v>
      </c>
      <c r="E42" s="47">
        <f>SUM(E43:E45)+E58</f>
        <v>213.53800000000001</v>
      </c>
      <c r="F42" s="47">
        <f>SUM(F43:F45)+F58</f>
        <v>166.57299999999998</v>
      </c>
      <c r="G42" s="10">
        <f>SUM(G43:G45)</f>
        <v>168.50200000000001</v>
      </c>
      <c r="H42" s="29"/>
    </row>
    <row r="43" spans="1:9" s="2" customFormat="1" ht="28.5" customHeight="1">
      <c r="A43" s="75" t="s">
        <v>96</v>
      </c>
      <c r="B43" s="38">
        <v>141</v>
      </c>
      <c r="C43" s="84">
        <f t="shared" si="0"/>
        <v>561.39599999999996</v>
      </c>
      <c r="D43" s="32">
        <v>154.041</v>
      </c>
      <c r="E43" s="32">
        <v>166.452</v>
      </c>
      <c r="F43" s="32">
        <v>119.48699999999999</v>
      </c>
      <c r="G43" s="32">
        <v>121.416</v>
      </c>
      <c r="H43" s="29"/>
      <c r="I43" s="2" t="s">
        <v>144</v>
      </c>
    </row>
    <row r="44" spans="1:9" s="2" customFormat="1" ht="38.25" customHeight="1">
      <c r="A44" s="75" t="s">
        <v>110</v>
      </c>
      <c r="B44" s="38">
        <v>145</v>
      </c>
      <c r="C44" s="84">
        <f t="shared" si="0"/>
        <v>100</v>
      </c>
      <c r="D44" s="32">
        <v>25</v>
      </c>
      <c r="E44" s="32">
        <v>25</v>
      </c>
      <c r="F44" s="32">
        <v>25</v>
      </c>
      <c r="G44" s="10">
        <v>25</v>
      </c>
      <c r="H44" s="29"/>
    </row>
    <row r="45" spans="1:9" s="2" customFormat="1" ht="20.100000000000001" customHeight="1">
      <c r="A45" s="75" t="s">
        <v>59</v>
      </c>
      <c r="B45" s="38">
        <v>146</v>
      </c>
      <c r="C45" s="84">
        <f t="shared" si="0"/>
        <v>88.343999999999994</v>
      </c>
      <c r="D45" s="32">
        <v>22.085999999999999</v>
      </c>
      <c r="E45" s="32">
        <v>22.085999999999999</v>
      </c>
      <c r="F45" s="32">
        <v>22.085999999999999</v>
      </c>
      <c r="G45" s="10">
        <v>22.085999999999999</v>
      </c>
      <c r="H45" s="29"/>
    </row>
    <row r="46" spans="1:9" s="2" customFormat="1" ht="20.100000000000001" customHeight="1">
      <c r="A46" s="74" t="s">
        <v>73</v>
      </c>
      <c r="B46" s="6">
        <v>150</v>
      </c>
      <c r="C46" s="84">
        <f t="shared" ref="C46:C60" si="1">SUM(D46:G46)</f>
        <v>480</v>
      </c>
      <c r="D46" s="32">
        <v>120</v>
      </c>
      <c r="E46" s="32">
        <v>120</v>
      </c>
      <c r="F46" s="32">
        <v>120</v>
      </c>
      <c r="G46" s="10">
        <v>120</v>
      </c>
      <c r="H46" s="29"/>
    </row>
    <row r="47" spans="1:9" s="2" customFormat="1" ht="39" customHeight="1">
      <c r="A47" s="70" t="s">
        <v>57</v>
      </c>
      <c r="B47" s="6">
        <v>160</v>
      </c>
      <c r="C47" s="83">
        <f>SUM(D47:G47)</f>
        <v>974.66399999999999</v>
      </c>
      <c r="D47" s="47">
        <f>SUM(D48:D53)</f>
        <v>403.14300000000003</v>
      </c>
      <c r="E47" s="47">
        <f>SUM(E48:E53)</f>
        <v>68.927999999999997</v>
      </c>
      <c r="F47" s="47">
        <f>SUM(F48:F53)</f>
        <v>168.66300000000001</v>
      </c>
      <c r="G47" s="47">
        <f>SUM(G48:G53)</f>
        <v>333.93</v>
      </c>
      <c r="H47" s="29"/>
    </row>
    <row r="48" spans="1:9" s="2" customFormat="1" ht="20.100000000000001" customHeight="1">
      <c r="A48" s="75" t="s">
        <v>44</v>
      </c>
      <c r="B48" s="38">
        <v>161</v>
      </c>
      <c r="C48" s="84">
        <f t="shared" si="1"/>
        <v>206.184</v>
      </c>
      <c r="D48" s="32">
        <v>51.545999999999999</v>
      </c>
      <c r="E48" s="32">
        <v>51.545999999999999</v>
      </c>
      <c r="F48" s="32">
        <v>51.545999999999999</v>
      </c>
      <c r="G48" s="10">
        <v>51.545999999999999</v>
      </c>
      <c r="H48" s="29"/>
    </row>
    <row r="49" spans="1:8" s="2" customFormat="1" ht="20.100000000000001" customHeight="1">
      <c r="A49" s="75" t="s">
        <v>55</v>
      </c>
      <c r="B49" s="38">
        <v>162</v>
      </c>
      <c r="C49" s="84">
        <f t="shared" si="1"/>
        <v>69.53</v>
      </c>
      <c r="D49" s="32">
        <v>17.382000000000001</v>
      </c>
      <c r="E49" s="32">
        <v>17.382000000000001</v>
      </c>
      <c r="F49" s="32">
        <v>17.382000000000001</v>
      </c>
      <c r="G49" s="10">
        <v>17.384</v>
      </c>
      <c r="H49" s="29"/>
    </row>
    <row r="50" spans="1:8" s="2" customFormat="1" ht="20.100000000000001" customHeight="1">
      <c r="A50" s="75" t="s">
        <v>56</v>
      </c>
      <c r="B50" s="38">
        <v>163</v>
      </c>
      <c r="C50" s="84">
        <f t="shared" si="1"/>
        <v>369.99799999999999</v>
      </c>
      <c r="D50" s="32">
        <v>194.99799999999999</v>
      </c>
      <c r="E50" s="32"/>
      <c r="F50" s="32"/>
      <c r="G50" s="10">
        <v>175</v>
      </c>
      <c r="H50" s="29"/>
    </row>
    <row r="51" spans="1:8" s="2" customFormat="1" ht="20.100000000000001" customHeight="1">
      <c r="A51" s="75" t="s">
        <v>58</v>
      </c>
      <c r="B51" s="38">
        <v>164</v>
      </c>
      <c r="C51" s="84">
        <f t="shared" si="1"/>
        <v>99.734999999999999</v>
      </c>
      <c r="D51" s="32"/>
      <c r="E51" s="32"/>
      <c r="F51" s="32">
        <v>99.734999999999999</v>
      </c>
      <c r="G51" s="10"/>
      <c r="H51" s="29"/>
    </row>
    <row r="52" spans="1:8" s="2" customFormat="1" ht="20.100000000000001" customHeight="1">
      <c r="A52" s="75" t="s">
        <v>113</v>
      </c>
      <c r="B52" s="38">
        <v>165</v>
      </c>
      <c r="C52" s="84">
        <f t="shared" si="1"/>
        <v>229.21700000000001</v>
      </c>
      <c r="D52" s="32">
        <v>139.21700000000001</v>
      </c>
      <c r="E52" s="32"/>
      <c r="F52" s="32"/>
      <c r="G52" s="10">
        <v>90</v>
      </c>
      <c r="H52" s="29"/>
    </row>
    <row r="53" spans="1:8" s="2" customFormat="1" ht="20.100000000000001" customHeight="1">
      <c r="A53" s="74" t="s">
        <v>118</v>
      </c>
      <c r="B53" s="38">
        <v>166</v>
      </c>
      <c r="C53" s="84">
        <f t="shared" si="1"/>
        <v>0</v>
      </c>
      <c r="D53" s="32"/>
      <c r="E53" s="32"/>
      <c r="F53" s="32"/>
      <c r="G53" s="10"/>
      <c r="H53" s="29"/>
    </row>
    <row r="54" spans="1:8" s="48" customFormat="1" ht="20.100000000000001" customHeight="1">
      <c r="A54" s="70" t="s">
        <v>3</v>
      </c>
      <c r="B54" s="34">
        <v>170</v>
      </c>
      <c r="C54" s="83">
        <f t="shared" si="1"/>
        <v>20873.629000000001</v>
      </c>
      <c r="D54" s="47">
        <v>5218.4070000000002</v>
      </c>
      <c r="E54" s="47">
        <v>5218.4070000000002</v>
      </c>
      <c r="F54" s="47">
        <v>5218.4070000000002</v>
      </c>
      <c r="G54" s="47">
        <v>5218.4080000000004</v>
      </c>
      <c r="H54" s="46"/>
    </row>
    <row r="55" spans="1:8" s="48" customFormat="1" ht="20.100000000000001" customHeight="1">
      <c r="A55" s="70" t="s">
        <v>127</v>
      </c>
      <c r="B55" s="34">
        <v>180</v>
      </c>
      <c r="C55" s="83">
        <f t="shared" si="1"/>
        <v>4592.1959999999999</v>
      </c>
      <c r="D55" s="47">
        <v>1148.049</v>
      </c>
      <c r="E55" s="47">
        <v>1148.049</v>
      </c>
      <c r="F55" s="47">
        <v>1148.049</v>
      </c>
      <c r="G55" s="47">
        <v>1148.049</v>
      </c>
      <c r="H55" s="46"/>
    </row>
    <row r="56" spans="1:8" s="2" customFormat="1" ht="20.100000000000001" customHeight="1">
      <c r="A56" s="74" t="s">
        <v>78</v>
      </c>
      <c r="B56" s="6">
        <v>190</v>
      </c>
      <c r="C56" s="84">
        <f t="shared" si="1"/>
        <v>0</v>
      </c>
      <c r="D56" s="32"/>
      <c r="E56" s="32"/>
      <c r="F56" s="32"/>
      <c r="G56" s="10"/>
      <c r="H56" s="29"/>
    </row>
    <row r="57" spans="1:8" s="2" customFormat="1" ht="39.75" customHeight="1">
      <c r="A57" s="74" t="s">
        <v>112</v>
      </c>
      <c r="B57" s="6">
        <v>195</v>
      </c>
      <c r="C57" s="84">
        <f t="shared" si="1"/>
        <v>930</v>
      </c>
      <c r="D57" s="32">
        <v>232.5</v>
      </c>
      <c r="E57" s="32">
        <v>232.5</v>
      </c>
      <c r="F57" s="32">
        <v>232.5</v>
      </c>
      <c r="G57" s="10">
        <v>232.5</v>
      </c>
      <c r="H57" s="50" t="s">
        <v>142</v>
      </c>
    </row>
    <row r="58" spans="1:8" s="2" customFormat="1" ht="60.75" customHeight="1">
      <c r="A58" s="74" t="s">
        <v>45</v>
      </c>
      <c r="B58" s="6">
        <v>200</v>
      </c>
      <c r="C58" s="84">
        <f t="shared" si="1"/>
        <v>0</v>
      </c>
      <c r="D58" s="32"/>
      <c r="E58" s="32"/>
      <c r="F58" s="32"/>
      <c r="G58" s="10"/>
      <c r="H58" s="50"/>
    </row>
    <row r="59" spans="1:8" s="2" customFormat="1" ht="20.100000000000001" customHeight="1">
      <c r="A59" s="74" t="s">
        <v>74</v>
      </c>
      <c r="B59" s="6">
        <v>210</v>
      </c>
      <c r="C59" s="84">
        <f t="shared" si="1"/>
        <v>169.26</v>
      </c>
      <c r="D59" s="31">
        <v>42.314999999999998</v>
      </c>
      <c r="E59" s="31">
        <v>42.314999999999998</v>
      </c>
      <c r="F59" s="31">
        <v>42.314999999999998</v>
      </c>
      <c r="G59" s="31">
        <v>42.314999999999998</v>
      </c>
      <c r="H59" s="29"/>
    </row>
    <row r="60" spans="1:8" s="2" customFormat="1" ht="20.100000000000001" customHeight="1">
      <c r="A60" s="74" t="s">
        <v>46</v>
      </c>
      <c r="B60" s="6">
        <v>220</v>
      </c>
      <c r="C60" s="84">
        <f t="shared" si="1"/>
        <v>0</v>
      </c>
      <c r="D60" s="32"/>
      <c r="E60" s="32"/>
      <c r="F60" s="47"/>
      <c r="G60" s="31"/>
      <c r="H60" s="29"/>
    </row>
    <row r="61" spans="1:8" ht="20.100000000000001" customHeight="1">
      <c r="A61" s="70" t="s">
        <v>38</v>
      </c>
      <c r="B61" s="7">
        <v>230</v>
      </c>
      <c r="C61" s="83">
        <f t="shared" ref="C61:C81" si="2">SUM(D61:G61)</f>
        <v>5186.375</v>
      </c>
      <c r="D61" s="32">
        <f>SUM(D62:D76,D77)</f>
        <v>1282.893</v>
      </c>
      <c r="E61" s="32">
        <f>SUM(E62:E76,E77)</f>
        <v>1270.4929999999999</v>
      </c>
      <c r="F61" s="47">
        <f>SUM(F62:F76,F77)</f>
        <v>1317.4929999999999</v>
      </c>
      <c r="G61" s="47">
        <f>SUM(G62:G76,G77)</f>
        <v>1315.4960000000001</v>
      </c>
      <c r="H61" s="29"/>
    </row>
    <row r="62" spans="1:8" ht="39.75" customHeight="1">
      <c r="A62" s="75" t="s">
        <v>131</v>
      </c>
      <c r="B62" s="37">
        <v>231</v>
      </c>
      <c r="C62" s="84">
        <f t="shared" si="2"/>
        <v>96.58</v>
      </c>
      <c r="D62" s="32">
        <v>24.145</v>
      </c>
      <c r="E62" s="32">
        <v>24.145</v>
      </c>
      <c r="F62" s="32">
        <v>24.145</v>
      </c>
      <c r="G62" s="10">
        <v>24.145</v>
      </c>
      <c r="H62" s="29" t="s">
        <v>146</v>
      </c>
    </row>
    <row r="63" spans="1:8" ht="20.100000000000001" customHeight="1">
      <c r="A63" s="75" t="s">
        <v>108</v>
      </c>
      <c r="B63" s="37">
        <v>232</v>
      </c>
      <c r="C63" s="84">
        <f t="shared" si="2"/>
        <v>12</v>
      </c>
      <c r="D63" s="32"/>
      <c r="E63" s="32"/>
      <c r="F63" s="32">
        <v>12</v>
      </c>
      <c r="G63" s="10"/>
      <c r="H63" s="29" t="s">
        <v>149</v>
      </c>
    </row>
    <row r="64" spans="1:8" ht="39.75" customHeight="1">
      <c r="A64" s="73" t="s">
        <v>105</v>
      </c>
      <c r="B64" s="61">
        <v>233</v>
      </c>
      <c r="C64" s="84">
        <f t="shared" si="2"/>
        <v>26.2</v>
      </c>
      <c r="D64" s="32">
        <v>6.55</v>
      </c>
      <c r="E64" s="32">
        <v>6.55</v>
      </c>
      <c r="F64" s="32">
        <v>6.55</v>
      </c>
      <c r="G64" s="10">
        <v>6.55</v>
      </c>
      <c r="H64" s="29" t="s">
        <v>147</v>
      </c>
    </row>
    <row r="65" spans="1:10" s="2" customFormat="1" ht="20.100000000000001" customHeight="1">
      <c r="A65" s="73" t="s">
        <v>19</v>
      </c>
      <c r="B65" s="61">
        <v>234</v>
      </c>
      <c r="C65" s="84">
        <f t="shared" si="2"/>
        <v>60</v>
      </c>
      <c r="D65" s="32">
        <v>15</v>
      </c>
      <c r="E65" s="32">
        <v>15</v>
      </c>
      <c r="F65" s="32">
        <v>15</v>
      </c>
      <c r="G65" s="10">
        <v>15</v>
      </c>
      <c r="H65" s="29"/>
      <c r="J65" s="33"/>
    </row>
    <row r="66" spans="1:10" s="2" customFormat="1" ht="20.100000000000001" customHeight="1">
      <c r="A66" s="73" t="s">
        <v>54</v>
      </c>
      <c r="B66" s="61">
        <v>235</v>
      </c>
      <c r="C66" s="84">
        <f t="shared" si="2"/>
        <v>61.2</v>
      </c>
      <c r="D66" s="32">
        <v>15.3</v>
      </c>
      <c r="E66" s="32">
        <v>15.3</v>
      </c>
      <c r="F66" s="32">
        <v>15.3</v>
      </c>
      <c r="G66" s="10">
        <v>15.3</v>
      </c>
      <c r="H66" s="29" t="s">
        <v>128</v>
      </c>
    </row>
    <row r="67" spans="1:10" s="48" customFormat="1" ht="20.100000000000001" customHeight="1">
      <c r="A67" s="76" t="s">
        <v>119</v>
      </c>
      <c r="B67" s="63">
        <v>236</v>
      </c>
      <c r="C67" s="83">
        <f t="shared" si="2"/>
        <v>3508.0450000000001</v>
      </c>
      <c r="D67" s="47">
        <v>877.01099999999997</v>
      </c>
      <c r="E67" s="47">
        <v>877.01099999999997</v>
      </c>
      <c r="F67" s="47">
        <v>877.01099999999997</v>
      </c>
      <c r="G67" s="31">
        <v>877.01199999999994</v>
      </c>
      <c r="H67" s="112" t="s">
        <v>148</v>
      </c>
    </row>
    <row r="68" spans="1:10" s="48" customFormat="1" ht="20.100000000000001" customHeight="1">
      <c r="A68" s="77" t="s">
        <v>129</v>
      </c>
      <c r="B68" s="63">
        <v>237</v>
      </c>
      <c r="C68" s="83">
        <f t="shared" si="2"/>
        <v>771.77</v>
      </c>
      <c r="D68" s="47">
        <v>192.94200000000001</v>
      </c>
      <c r="E68" s="47">
        <v>192.94200000000001</v>
      </c>
      <c r="F68" s="47">
        <v>192.94200000000001</v>
      </c>
      <c r="G68" s="31">
        <v>192.94399999999999</v>
      </c>
      <c r="H68" s="113"/>
    </row>
    <row r="69" spans="1:10" s="2" customFormat="1" ht="20.25" customHeight="1">
      <c r="A69" s="73" t="s">
        <v>61</v>
      </c>
      <c r="B69" s="61">
        <v>238</v>
      </c>
      <c r="C69" s="84">
        <f t="shared" si="2"/>
        <v>52</v>
      </c>
      <c r="D69" s="32">
        <v>13</v>
      </c>
      <c r="E69" s="32">
        <v>13</v>
      </c>
      <c r="F69" s="32">
        <v>13</v>
      </c>
      <c r="G69" s="10">
        <v>13</v>
      </c>
      <c r="H69" s="29" t="s">
        <v>121</v>
      </c>
    </row>
    <row r="70" spans="1:10" s="2" customFormat="1" ht="17.25" customHeight="1">
      <c r="A70" s="73" t="s">
        <v>114</v>
      </c>
      <c r="B70" s="61">
        <v>239</v>
      </c>
      <c r="C70" s="84">
        <f t="shared" si="2"/>
        <v>70</v>
      </c>
      <c r="D70" s="32"/>
      <c r="E70" s="32"/>
      <c r="F70" s="32">
        <v>35</v>
      </c>
      <c r="G70" s="10">
        <v>35</v>
      </c>
      <c r="H70" s="49" t="s">
        <v>130</v>
      </c>
    </row>
    <row r="71" spans="1:10" s="2" customFormat="1" ht="20.100000000000001" customHeight="1">
      <c r="A71" s="75" t="s">
        <v>115</v>
      </c>
      <c r="B71" s="38">
        <v>142</v>
      </c>
      <c r="C71" s="84">
        <f>SUM(D71:G71)</f>
        <v>78.92</v>
      </c>
      <c r="D71" s="32">
        <v>19.73</v>
      </c>
      <c r="E71" s="32">
        <v>19.73</v>
      </c>
      <c r="F71" s="32">
        <v>19.73</v>
      </c>
      <c r="G71" s="10">
        <v>19.73</v>
      </c>
      <c r="H71" s="29"/>
    </row>
    <row r="72" spans="1:10" s="2" customFormat="1" ht="20.100000000000001" customHeight="1">
      <c r="A72" s="75" t="s">
        <v>116</v>
      </c>
      <c r="B72" s="38">
        <v>143</v>
      </c>
      <c r="C72" s="84">
        <f>SUM(D72:G72)</f>
        <v>0</v>
      </c>
      <c r="D72" s="32"/>
      <c r="E72" s="32"/>
      <c r="F72" s="32"/>
      <c r="G72" s="10"/>
      <c r="H72" s="29"/>
    </row>
    <row r="73" spans="1:10" s="2" customFormat="1" ht="20.100000000000001" customHeight="1">
      <c r="A73" s="75" t="s">
        <v>117</v>
      </c>
      <c r="B73" s="38">
        <v>144</v>
      </c>
      <c r="C73" s="84">
        <f>SUM(D73:G73)</f>
        <v>0</v>
      </c>
      <c r="D73" s="32"/>
      <c r="E73" s="32"/>
      <c r="F73" s="32"/>
      <c r="G73" s="10"/>
      <c r="H73" s="29"/>
    </row>
    <row r="74" spans="1:10" s="2" customFormat="1" ht="20.25" customHeight="1">
      <c r="A74" s="74" t="s">
        <v>75</v>
      </c>
      <c r="B74" s="7">
        <v>250</v>
      </c>
      <c r="C74" s="84">
        <f t="shared" si="2"/>
        <v>403.26</v>
      </c>
      <c r="D74" s="10">
        <v>100.815</v>
      </c>
      <c r="E74" s="10">
        <v>100.815</v>
      </c>
      <c r="F74" s="10">
        <v>100.815</v>
      </c>
      <c r="G74" s="10">
        <v>100.815</v>
      </c>
      <c r="H74" s="29"/>
    </row>
    <row r="75" spans="1:10" s="2" customFormat="1" ht="20.100000000000001" customHeight="1">
      <c r="A75" s="74" t="s">
        <v>106</v>
      </c>
      <c r="B75" s="7">
        <v>260</v>
      </c>
      <c r="C75" s="84">
        <f t="shared" si="2"/>
        <v>0</v>
      </c>
      <c r="D75" s="32"/>
      <c r="E75" s="32"/>
      <c r="F75" s="32"/>
      <c r="G75" s="10"/>
      <c r="H75" s="29"/>
    </row>
    <row r="76" spans="1:10" s="2" customFormat="1" ht="20.100000000000001" customHeight="1">
      <c r="A76" s="74" t="s">
        <v>84</v>
      </c>
      <c r="B76" s="7">
        <v>270</v>
      </c>
      <c r="C76" s="84">
        <f t="shared" si="2"/>
        <v>10</v>
      </c>
      <c r="D76" s="30">
        <v>10</v>
      </c>
      <c r="E76" s="30"/>
      <c r="F76" s="32"/>
      <c r="G76" s="10"/>
      <c r="H76" s="29"/>
    </row>
    <row r="77" spans="1:10" s="2" customFormat="1" ht="38.25" customHeight="1">
      <c r="A77" s="74" t="s">
        <v>26</v>
      </c>
      <c r="B77" s="7">
        <v>280</v>
      </c>
      <c r="C77" s="84">
        <f t="shared" si="2"/>
        <v>36.4</v>
      </c>
      <c r="D77" s="32">
        <v>8.4</v>
      </c>
      <c r="E77" s="32">
        <v>6</v>
      </c>
      <c r="F77" s="32">
        <v>6</v>
      </c>
      <c r="G77" s="10">
        <v>16</v>
      </c>
      <c r="H77" s="29" t="s">
        <v>145</v>
      </c>
    </row>
    <row r="78" spans="1:10" s="2" customFormat="1" ht="20.100000000000001" customHeight="1">
      <c r="A78" s="74" t="s">
        <v>62</v>
      </c>
      <c r="B78" s="7">
        <v>290</v>
      </c>
      <c r="C78" s="84">
        <f t="shared" si="2"/>
        <v>8.8000000000000007</v>
      </c>
      <c r="D78" s="47">
        <f>SUM(D79:D80)</f>
        <v>2.2000000000000002</v>
      </c>
      <c r="E78" s="47">
        <f>SUM(E79:E80)</f>
        <v>2.2000000000000002</v>
      </c>
      <c r="F78" s="47">
        <f>SUM(F79:F80)</f>
        <v>2.2000000000000002</v>
      </c>
      <c r="G78" s="31">
        <f>SUM(G79:G80)</f>
        <v>2.2000000000000002</v>
      </c>
      <c r="H78" s="29"/>
    </row>
    <row r="79" spans="1:10" s="2" customFormat="1" ht="20.100000000000001" customHeight="1">
      <c r="A79" s="75" t="s">
        <v>76</v>
      </c>
      <c r="B79" s="39">
        <v>291</v>
      </c>
      <c r="C79" s="84">
        <f t="shared" si="2"/>
        <v>8.8000000000000007</v>
      </c>
      <c r="D79" s="32">
        <v>2.2000000000000002</v>
      </c>
      <c r="E79" s="32">
        <v>2.2000000000000002</v>
      </c>
      <c r="F79" s="32">
        <v>2.2000000000000002</v>
      </c>
      <c r="G79" s="10">
        <v>2.2000000000000002</v>
      </c>
      <c r="H79" s="29" t="s">
        <v>120</v>
      </c>
    </row>
    <row r="80" spans="1:10" s="2" customFormat="1" ht="20.100000000000001" customHeight="1">
      <c r="A80" s="75" t="s">
        <v>77</v>
      </c>
      <c r="B80" s="39">
        <v>292</v>
      </c>
      <c r="C80" s="84">
        <f t="shared" si="2"/>
        <v>0</v>
      </c>
      <c r="D80" s="30"/>
      <c r="E80" s="30"/>
      <c r="F80" s="32"/>
      <c r="G80" s="10"/>
      <c r="H80" s="29"/>
    </row>
    <row r="81" spans="1:8" s="2" customFormat="1" ht="20.100000000000001" customHeight="1">
      <c r="A81" s="74" t="s">
        <v>80</v>
      </c>
      <c r="B81" s="5">
        <v>300</v>
      </c>
      <c r="C81" s="84">
        <f t="shared" si="2"/>
        <v>0</v>
      </c>
      <c r="D81" s="30"/>
      <c r="E81" s="30"/>
      <c r="F81" s="30"/>
      <c r="G81" s="10"/>
      <c r="H81" s="29"/>
    </row>
    <row r="82" spans="1:8" s="2" customFormat="1" ht="20.100000000000001" customHeight="1">
      <c r="A82" s="115" t="s">
        <v>82</v>
      </c>
      <c r="B82" s="116"/>
      <c r="C82" s="116"/>
      <c r="D82" s="116"/>
      <c r="E82" s="116"/>
      <c r="F82" s="116"/>
      <c r="G82" s="117"/>
      <c r="H82" s="29"/>
    </row>
    <row r="83" spans="1:8" s="2" customFormat="1" ht="20.100000000000001" customHeight="1">
      <c r="A83" s="74" t="s">
        <v>83</v>
      </c>
      <c r="B83" s="5">
        <v>400</v>
      </c>
      <c r="C83" s="88">
        <f t="shared" ref="C83:C88" si="3">SUM(D83:G83)</f>
        <v>3213.3239999999996</v>
      </c>
      <c r="D83" s="91">
        <f>D42+D47+D56+D46+D58+D57+D71</f>
        <v>976.5</v>
      </c>
      <c r="E83" s="91">
        <f>E42+E47+E56+E46+E58+E57+E71</f>
        <v>654.69600000000003</v>
      </c>
      <c r="F83" s="91">
        <f>F42+F47+F56+F46+F58+F57+F71</f>
        <v>707.46600000000001</v>
      </c>
      <c r="G83" s="91">
        <f>G42+G47+G56+G46+G58+G57+G71</f>
        <v>874.66200000000003</v>
      </c>
      <c r="H83" s="29"/>
    </row>
    <row r="84" spans="1:8" s="2" customFormat="1" ht="20.100000000000001" customHeight="1">
      <c r="A84" s="74" t="s">
        <v>3</v>
      </c>
      <c r="B84" s="5">
        <v>410</v>
      </c>
      <c r="C84" s="88">
        <f t="shared" si="3"/>
        <v>24381.673999999999</v>
      </c>
      <c r="D84" s="91">
        <f t="shared" ref="D84:G85" si="4">D54+D67</f>
        <v>6095.4179999999997</v>
      </c>
      <c r="E84" s="91">
        <f t="shared" si="4"/>
        <v>6095.4179999999997</v>
      </c>
      <c r="F84" s="91">
        <f t="shared" si="4"/>
        <v>6095.4179999999997</v>
      </c>
      <c r="G84" s="91">
        <f t="shared" si="4"/>
        <v>6095.42</v>
      </c>
      <c r="H84" s="29"/>
    </row>
    <row r="85" spans="1:8" s="2" customFormat="1" ht="20.100000000000001" customHeight="1">
      <c r="A85" s="74" t="s">
        <v>127</v>
      </c>
      <c r="B85" s="5">
        <v>420</v>
      </c>
      <c r="C85" s="88">
        <f t="shared" si="3"/>
        <v>5363.9660000000003</v>
      </c>
      <c r="D85" s="91">
        <f t="shared" si="4"/>
        <v>1340.991</v>
      </c>
      <c r="E85" s="91">
        <f t="shared" si="4"/>
        <v>1340.991</v>
      </c>
      <c r="F85" s="91">
        <f t="shared" si="4"/>
        <v>1340.991</v>
      </c>
      <c r="G85" s="91">
        <f t="shared" si="4"/>
        <v>1340.9929999999999</v>
      </c>
      <c r="H85" s="29"/>
    </row>
    <row r="86" spans="1:8" s="2" customFormat="1" ht="20.100000000000001" customHeight="1">
      <c r="A86" s="74" t="s">
        <v>74</v>
      </c>
      <c r="B86" s="5">
        <v>430</v>
      </c>
      <c r="C86" s="88">
        <f t="shared" si="3"/>
        <v>572.52</v>
      </c>
      <c r="D86" s="89">
        <f>D59+D74</f>
        <v>143.13</v>
      </c>
      <c r="E86" s="89">
        <f>E59+E74</f>
        <v>143.13</v>
      </c>
      <c r="F86" s="89">
        <f>F59+F74</f>
        <v>143.13</v>
      </c>
      <c r="G86" s="90">
        <f>G59+G74</f>
        <v>143.13</v>
      </c>
      <c r="H86" s="29"/>
    </row>
    <row r="87" spans="1:8" s="2" customFormat="1" ht="20.100000000000001" customHeight="1">
      <c r="A87" s="74" t="s">
        <v>17</v>
      </c>
      <c r="B87" s="5">
        <v>440</v>
      </c>
      <c r="C87" s="88">
        <f t="shared" si="3"/>
        <v>424.38</v>
      </c>
      <c r="D87" s="91">
        <f>D63+D64+D65+D66+D69+D70+D75+D76+D77+D60+D62</f>
        <v>92.394999999999996</v>
      </c>
      <c r="E87" s="91">
        <f>E63+E64+E65+E66+E69+E70+E75+E76+E77+E60+E62</f>
        <v>79.995000000000005</v>
      </c>
      <c r="F87" s="91">
        <f>F63+F64+F65+F66+F69+F70+F75+F76+F77+F60+F62</f>
        <v>126.99499999999999</v>
      </c>
      <c r="G87" s="91">
        <f>G63+G64+G65+G66+G69+G70+G75+G76+G77+G60+G62</f>
        <v>124.99499999999999</v>
      </c>
      <c r="H87" s="29"/>
    </row>
    <row r="88" spans="1:8" s="2" customFormat="1" ht="20.100000000000001" customHeight="1">
      <c r="A88" s="74" t="s">
        <v>85</v>
      </c>
      <c r="B88" s="5">
        <v>450</v>
      </c>
      <c r="C88" s="86">
        <f t="shared" si="3"/>
        <v>33955.864000000001</v>
      </c>
      <c r="D88" s="91">
        <f>SUM(D83:D87)</f>
        <v>8648.4339999999993</v>
      </c>
      <c r="E88" s="91">
        <f>SUM(E83:E87)</f>
        <v>8314.23</v>
      </c>
      <c r="F88" s="91">
        <f>SUM(F83:F87)</f>
        <v>8414</v>
      </c>
      <c r="G88" s="91">
        <f>SUM(G83:G87)</f>
        <v>8579.2000000000007</v>
      </c>
      <c r="H88" s="29"/>
    </row>
    <row r="89" spans="1:8" s="2" customFormat="1" ht="20.100000000000001" customHeight="1">
      <c r="A89" s="115" t="s">
        <v>87</v>
      </c>
      <c r="B89" s="116"/>
      <c r="C89" s="116"/>
      <c r="D89" s="116"/>
      <c r="E89" s="116"/>
      <c r="F89" s="116"/>
      <c r="G89" s="117"/>
      <c r="H89" s="29"/>
    </row>
    <row r="90" spans="1:8" s="2" customFormat="1" ht="20.100000000000001" customHeight="1">
      <c r="A90" s="74" t="s">
        <v>98</v>
      </c>
      <c r="B90" s="5">
        <v>500</v>
      </c>
      <c r="C90" s="35">
        <f>SUM(D90:G90)</f>
        <v>0</v>
      </c>
      <c r="D90" s="30"/>
      <c r="E90" s="30"/>
      <c r="F90" s="32"/>
      <c r="G90" s="68">
        <f>G91</f>
        <v>0</v>
      </c>
      <c r="H90" s="29"/>
    </row>
    <row r="91" spans="1:8" s="2" customFormat="1" ht="41.25" customHeight="1">
      <c r="A91" s="74" t="s">
        <v>86</v>
      </c>
      <c r="B91" s="39">
        <v>501</v>
      </c>
      <c r="C91" s="35">
        <f>SUM(D91:G91)</f>
        <v>0</v>
      </c>
      <c r="D91" s="30"/>
      <c r="E91" s="30"/>
      <c r="F91" s="32"/>
      <c r="G91" s="68"/>
      <c r="H91" s="29"/>
    </row>
    <row r="92" spans="1:8" s="2" customFormat="1" ht="20.100000000000001" customHeight="1">
      <c r="A92" s="70" t="s">
        <v>79</v>
      </c>
      <c r="B92" s="28">
        <v>510</v>
      </c>
      <c r="C92" s="35">
        <f t="shared" ref="C92:C98" si="5">SUM(D92:G92)</f>
        <v>0</v>
      </c>
      <c r="D92" s="47">
        <f>SUM(D93:D98)</f>
        <v>0</v>
      </c>
      <c r="E92" s="47">
        <f>SUM(E93:E98)</f>
        <v>0</v>
      </c>
      <c r="F92" s="47">
        <f>SUM(F93:F98)</f>
        <v>0</v>
      </c>
      <c r="G92" s="67">
        <f>SUM(G93:G98)</f>
        <v>0</v>
      </c>
      <c r="H92" s="29"/>
    </row>
    <row r="93" spans="1:8" s="2" customFormat="1" ht="20.100000000000001" customHeight="1">
      <c r="A93" s="74" t="s">
        <v>0</v>
      </c>
      <c r="B93" s="40">
        <v>511</v>
      </c>
      <c r="C93" s="32">
        <f t="shared" si="5"/>
        <v>0</v>
      </c>
      <c r="D93" s="32"/>
      <c r="E93" s="32"/>
      <c r="F93" s="32"/>
      <c r="G93" s="68"/>
      <c r="H93" s="29"/>
    </row>
    <row r="94" spans="1:8" s="2" customFormat="1" ht="20.100000000000001" customHeight="1">
      <c r="A94" s="74" t="s">
        <v>1</v>
      </c>
      <c r="B94" s="41">
        <v>512</v>
      </c>
      <c r="C94" s="32">
        <f t="shared" si="5"/>
        <v>0</v>
      </c>
      <c r="D94" s="32"/>
      <c r="E94" s="32"/>
      <c r="F94" s="32"/>
      <c r="G94" s="68"/>
      <c r="H94" s="29"/>
    </row>
    <row r="95" spans="1:8" s="2" customFormat="1" ht="37.5" customHeight="1">
      <c r="A95" s="74" t="s">
        <v>18</v>
      </c>
      <c r="B95" s="40">
        <v>513</v>
      </c>
      <c r="C95" s="32">
        <f t="shared" si="5"/>
        <v>0</v>
      </c>
      <c r="D95" s="32"/>
      <c r="E95" s="32"/>
      <c r="F95" s="32"/>
      <c r="G95" s="68"/>
      <c r="H95" s="29"/>
    </row>
    <row r="96" spans="1:8" s="2" customFormat="1" ht="19.5" customHeight="1">
      <c r="A96" s="74" t="s">
        <v>2</v>
      </c>
      <c r="B96" s="41">
        <v>514</v>
      </c>
      <c r="C96" s="32">
        <f t="shared" si="5"/>
        <v>0</v>
      </c>
      <c r="D96" s="32"/>
      <c r="E96" s="32"/>
      <c r="F96" s="32"/>
      <c r="G96" s="68"/>
      <c r="H96" s="29"/>
    </row>
    <row r="97" spans="1:8" s="2" customFormat="1" ht="49.5" customHeight="1">
      <c r="A97" s="74" t="s">
        <v>20</v>
      </c>
      <c r="B97" s="40">
        <v>515</v>
      </c>
      <c r="C97" s="32">
        <f t="shared" si="5"/>
        <v>0</v>
      </c>
      <c r="D97" s="32"/>
      <c r="E97" s="32"/>
      <c r="F97" s="32"/>
      <c r="G97" s="68"/>
      <c r="H97" s="29"/>
    </row>
    <row r="98" spans="1:8" s="2" customFormat="1" ht="20.100000000000001" customHeight="1">
      <c r="A98" s="74" t="s">
        <v>43</v>
      </c>
      <c r="B98" s="42">
        <v>516</v>
      </c>
      <c r="C98" s="32">
        <f t="shared" si="5"/>
        <v>0</v>
      </c>
      <c r="D98" s="32"/>
      <c r="E98" s="32"/>
      <c r="F98" s="32"/>
      <c r="G98" s="68"/>
      <c r="H98" s="29"/>
    </row>
    <row r="99" spans="1:8" s="2" customFormat="1" ht="20.100000000000001" customHeight="1">
      <c r="A99" s="115" t="s">
        <v>97</v>
      </c>
      <c r="B99" s="116"/>
      <c r="C99" s="116"/>
      <c r="D99" s="116"/>
      <c r="E99" s="116"/>
      <c r="F99" s="116"/>
      <c r="G99" s="117"/>
      <c r="H99" s="29"/>
    </row>
    <row r="100" spans="1:8" s="2" customFormat="1" ht="20.100000000000001" customHeight="1">
      <c r="A100" s="74" t="s">
        <v>99</v>
      </c>
      <c r="B100" s="45">
        <v>600</v>
      </c>
      <c r="C100" s="36">
        <f t="shared" ref="C100:C110" si="6">SUM(D100:G100)</f>
        <v>0</v>
      </c>
      <c r="D100" s="32">
        <f>SUM(D101:D104)</f>
        <v>0</v>
      </c>
      <c r="E100" s="32">
        <f>SUM(E101:E104)</f>
        <v>0</v>
      </c>
      <c r="F100" s="32">
        <f>SUM(F101:F104)</f>
        <v>0</v>
      </c>
      <c r="G100" s="68">
        <f>SUM(G101:G104)</f>
        <v>0</v>
      </c>
      <c r="H100" s="29"/>
    </row>
    <row r="101" spans="1:8" s="2" customFormat="1" ht="20.100000000000001" customHeight="1">
      <c r="A101" s="75" t="s">
        <v>100</v>
      </c>
      <c r="B101" s="42">
        <v>601</v>
      </c>
      <c r="C101" s="32">
        <f t="shared" si="6"/>
        <v>0</v>
      </c>
      <c r="D101" s="32"/>
      <c r="E101" s="32"/>
      <c r="F101" s="32"/>
      <c r="G101" s="68"/>
      <c r="H101" s="29"/>
    </row>
    <row r="102" spans="1:8" s="2" customFormat="1" ht="20.100000000000001" customHeight="1">
      <c r="A102" s="75" t="s">
        <v>101</v>
      </c>
      <c r="B102" s="42">
        <v>602</v>
      </c>
      <c r="C102" s="32">
        <f t="shared" si="6"/>
        <v>0</v>
      </c>
      <c r="D102" s="32"/>
      <c r="E102" s="32"/>
      <c r="F102" s="32"/>
      <c r="G102" s="68"/>
      <c r="H102" s="29"/>
    </row>
    <row r="103" spans="1:8" s="2" customFormat="1" ht="20.100000000000001" customHeight="1">
      <c r="A103" s="75" t="s">
        <v>102</v>
      </c>
      <c r="B103" s="42">
        <v>603</v>
      </c>
      <c r="C103" s="32">
        <f t="shared" si="6"/>
        <v>0</v>
      </c>
      <c r="D103" s="32"/>
      <c r="E103" s="32"/>
      <c r="F103" s="32"/>
      <c r="G103" s="68"/>
      <c r="H103" s="29"/>
    </row>
    <row r="104" spans="1:8" s="2" customFormat="1" ht="20.100000000000001" customHeight="1">
      <c r="A104" s="74" t="s">
        <v>103</v>
      </c>
      <c r="B104" s="45">
        <v>610</v>
      </c>
      <c r="C104" s="32">
        <f t="shared" si="6"/>
        <v>0</v>
      </c>
      <c r="D104" s="32"/>
      <c r="E104" s="32"/>
      <c r="F104" s="32"/>
      <c r="G104" s="68"/>
      <c r="H104" s="29"/>
    </row>
    <row r="105" spans="1:8" s="2" customFormat="1" ht="20.100000000000001" customHeight="1">
      <c r="A105" s="74" t="s">
        <v>104</v>
      </c>
      <c r="B105" s="45">
        <v>620</v>
      </c>
      <c r="C105" s="36">
        <f t="shared" si="6"/>
        <v>0</v>
      </c>
      <c r="D105" s="32">
        <f>SUM(D106:D109)</f>
        <v>0</v>
      </c>
      <c r="E105" s="32">
        <f>SUM(E106:E109)</f>
        <v>0</v>
      </c>
      <c r="F105" s="32">
        <f>SUM(F106:F109)</f>
        <v>0</v>
      </c>
      <c r="G105" s="68">
        <f>SUM(G106:G109)</f>
        <v>0</v>
      </c>
      <c r="H105" s="29"/>
    </row>
    <row r="106" spans="1:8" s="2" customFormat="1" ht="20.100000000000001" customHeight="1">
      <c r="A106" s="75" t="s">
        <v>100</v>
      </c>
      <c r="B106" s="42">
        <v>621</v>
      </c>
      <c r="C106" s="32">
        <f t="shared" si="6"/>
        <v>0</v>
      </c>
      <c r="D106" s="32"/>
      <c r="E106" s="32"/>
      <c r="F106" s="32"/>
      <c r="G106" s="68"/>
      <c r="H106" s="29"/>
    </row>
    <row r="107" spans="1:8" s="2" customFormat="1" ht="20.100000000000001" customHeight="1">
      <c r="A107" s="75" t="s">
        <v>101</v>
      </c>
      <c r="B107" s="42">
        <v>622</v>
      </c>
      <c r="C107" s="32">
        <f t="shared" si="6"/>
        <v>0</v>
      </c>
      <c r="D107" s="32"/>
      <c r="E107" s="32"/>
      <c r="F107" s="32"/>
      <c r="G107" s="68"/>
      <c r="H107" s="29"/>
    </row>
    <row r="108" spans="1:8" s="2" customFormat="1" ht="20.100000000000001" customHeight="1">
      <c r="A108" s="75" t="s">
        <v>102</v>
      </c>
      <c r="B108" s="42">
        <v>623</v>
      </c>
      <c r="C108" s="32">
        <f t="shared" si="6"/>
        <v>0</v>
      </c>
      <c r="D108" s="32"/>
      <c r="E108" s="32"/>
      <c r="F108" s="32"/>
      <c r="G108" s="68"/>
      <c r="H108" s="29"/>
    </row>
    <row r="109" spans="1:8" s="2" customFormat="1" ht="20.100000000000001" customHeight="1">
      <c r="A109" s="74" t="s">
        <v>46</v>
      </c>
      <c r="B109" s="45">
        <v>630</v>
      </c>
      <c r="C109" s="32">
        <f t="shared" si="6"/>
        <v>0</v>
      </c>
      <c r="D109" s="32"/>
      <c r="E109" s="32"/>
      <c r="F109" s="32"/>
      <c r="G109" s="68"/>
      <c r="H109" s="29"/>
    </row>
    <row r="110" spans="1:8" ht="20.100000000000001" customHeight="1">
      <c r="A110" s="70" t="s">
        <v>14</v>
      </c>
      <c r="B110" s="8">
        <v>700</v>
      </c>
      <c r="C110" s="69">
        <f t="shared" si="6"/>
        <v>33955.864000000001</v>
      </c>
      <c r="D110" s="87">
        <f>D36+D37+D38+D78+D90+D100</f>
        <v>8648.4340000000011</v>
      </c>
      <c r="E110" s="87">
        <f>E36+E37+E38+E78+E90+E100</f>
        <v>8314.2300000000014</v>
      </c>
      <c r="F110" s="87">
        <f>F36+F37+F38+F78+F90+F100</f>
        <v>8414</v>
      </c>
      <c r="G110" s="87">
        <f>G36+G37+G38+G78+G90+G100</f>
        <v>8579.2000000000007</v>
      </c>
      <c r="H110" s="29"/>
    </row>
    <row r="111" spans="1:8" ht="20.100000000000001" customHeight="1">
      <c r="A111" s="70" t="s">
        <v>27</v>
      </c>
      <c r="B111" s="8">
        <v>800</v>
      </c>
      <c r="C111" s="69">
        <f>SUM(D111:G111)</f>
        <v>33955.864000000001</v>
      </c>
      <c r="D111" s="87">
        <f>D41+D61</f>
        <v>8648.4339999999993</v>
      </c>
      <c r="E111" s="87">
        <f>E41+E61</f>
        <v>8314.23</v>
      </c>
      <c r="F111" s="87">
        <f>F41+F61</f>
        <v>8414</v>
      </c>
      <c r="G111" s="87">
        <f>G41+G61</f>
        <v>8579.2000000000007</v>
      </c>
      <c r="H111" s="29"/>
    </row>
    <row r="112" spans="1:8" ht="19.5" customHeight="1">
      <c r="A112" s="74" t="s">
        <v>88</v>
      </c>
      <c r="B112" s="7">
        <v>850</v>
      </c>
      <c r="C112" s="68">
        <f>C110-C111</f>
        <v>0</v>
      </c>
      <c r="D112" s="68">
        <f>D110-D111</f>
        <v>0</v>
      </c>
      <c r="E112" s="68">
        <f>E110-E111</f>
        <v>0</v>
      </c>
      <c r="F112" s="68">
        <f>F110-F111</f>
        <v>0</v>
      </c>
      <c r="G112" s="68">
        <f>G110-G111</f>
        <v>0</v>
      </c>
      <c r="H112" s="29"/>
    </row>
    <row r="113" spans="1:8" ht="19.5" customHeight="1">
      <c r="A113" s="115" t="s">
        <v>89</v>
      </c>
      <c r="B113" s="116"/>
      <c r="C113" s="34"/>
      <c r="D113" s="34" t="s">
        <v>92</v>
      </c>
      <c r="E113" s="34" t="s">
        <v>93</v>
      </c>
      <c r="F113" s="34" t="s">
        <v>90</v>
      </c>
      <c r="G113" s="34" t="s">
        <v>91</v>
      </c>
      <c r="H113" s="44"/>
    </row>
    <row r="114" spans="1:8" ht="19.5" customHeight="1">
      <c r="A114" s="75" t="s">
        <v>107</v>
      </c>
      <c r="B114" s="7">
        <v>900</v>
      </c>
      <c r="C114" s="30"/>
      <c r="D114" s="30"/>
      <c r="E114" s="30"/>
      <c r="F114" s="32"/>
      <c r="G114" s="47">
        <v>248</v>
      </c>
      <c r="H114" s="44"/>
    </row>
    <row r="115" spans="1:8" ht="19.5" customHeight="1">
      <c r="A115" s="74" t="s">
        <v>94</v>
      </c>
      <c r="B115" s="7">
        <v>910</v>
      </c>
      <c r="C115" s="30"/>
      <c r="D115" s="30"/>
      <c r="E115" s="30"/>
      <c r="F115" s="32"/>
      <c r="G115" s="85">
        <v>6617.9880000000003</v>
      </c>
      <c r="H115" s="44"/>
    </row>
    <row r="116" spans="1:8" ht="19.5" customHeight="1">
      <c r="A116" s="74" t="s">
        <v>95</v>
      </c>
      <c r="B116" s="7">
        <v>920</v>
      </c>
      <c r="C116" s="30"/>
      <c r="D116" s="30"/>
      <c r="E116" s="30"/>
      <c r="F116" s="30"/>
      <c r="G116" s="30"/>
      <c r="H116" s="44"/>
    </row>
    <row r="117" spans="1:8" ht="45" customHeight="1">
      <c r="A117" s="74" t="s">
        <v>109</v>
      </c>
      <c r="B117" s="7">
        <v>930</v>
      </c>
      <c r="C117" s="30"/>
      <c r="D117" s="30"/>
      <c r="E117" s="30"/>
      <c r="F117" s="30"/>
      <c r="G117" s="30"/>
      <c r="H117" s="44"/>
    </row>
    <row r="118" spans="1:8" ht="19.5" customHeight="1">
      <c r="A118" s="16"/>
      <c r="B118" s="1"/>
      <c r="C118" s="43"/>
      <c r="D118" s="43"/>
      <c r="E118" s="43"/>
      <c r="F118" s="43"/>
      <c r="G118" s="43"/>
      <c r="H118" s="44"/>
    </row>
    <row r="119" spans="1:8" ht="16.5" customHeight="1">
      <c r="A119" s="16"/>
      <c r="C119" s="17"/>
      <c r="D119" s="17"/>
      <c r="E119" s="17"/>
      <c r="F119" s="17"/>
      <c r="G119" s="17"/>
    </row>
    <row r="120" spans="1:8" ht="20.100000000000001" customHeight="1">
      <c r="A120" s="78" t="s">
        <v>134</v>
      </c>
      <c r="B120" s="65"/>
      <c r="C120" s="66"/>
      <c r="D120" s="11"/>
      <c r="E120" s="114" t="s">
        <v>124</v>
      </c>
      <c r="F120" s="114"/>
      <c r="G120" s="114"/>
    </row>
    <row r="121" spans="1:8" s="2" customFormat="1" ht="20.100000000000001" customHeight="1">
      <c r="A121" s="25" t="s">
        <v>40</v>
      </c>
      <c r="B121" s="110" t="s">
        <v>23</v>
      </c>
      <c r="C121" s="110"/>
      <c r="D121" s="15"/>
      <c r="E121" s="108" t="s">
        <v>24</v>
      </c>
      <c r="F121" s="108"/>
      <c r="G121" s="108"/>
    </row>
    <row r="122" spans="1:8" ht="20.100000000000001" customHeight="1">
      <c r="A122" s="78" t="s">
        <v>137</v>
      </c>
      <c r="B122" s="54"/>
      <c r="C122" s="66"/>
      <c r="D122" s="17"/>
      <c r="E122" s="109" t="s">
        <v>138</v>
      </c>
      <c r="F122" s="109"/>
      <c r="G122" s="109"/>
    </row>
    <row r="123" spans="1:8">
      <c r="A123" s="52" t="s">
        <v>40</v>
      </c>
      <c r="B123" s="110" t="s">
        <v>23</v>
      </c>
      <c r="C123" s="110"/>
      <c r="D123" s="17"/>
      <c r="E123" s="108" t="s">
        <v>24</v>
      </c>
      <c r="F123" s="108"/>
      <c r="G123" s="108"/>
    </row>
    <row r="124" spans="1:8">
      <c r="A124" s="16" t="s">
        <v>139</v>
      </c>
      <c r="C124" s="17"/>
      <c r="D124" s="17"/>
      <c r="E124" s="17"/>
      <c r="F124" s="17"/>
      <c r="G124" s="17"/>
    </row>
    <row r="125" spans="1:8">
      <c r="A125" s="16"/>
      <c r="C125" s="17"/>
      <c r="D125" s="17"/>
      <c r="E125" s="17"/>
      <c r="F125" s="17"/>
      <c r="G125" s="17"/>
    </row>
    <row r="126" spans="1:8">
      <c r="A126" s="16"/>
      <c r="C126" s="17"/>
      <c r="D126" s="17"/>
      <c r="E126" s="17"/>
      <c r="F126" s="17"/>
      <c r="G126" s="17"/>
    </row>
    <row r="127" spans="1:8">
      <c r="A127" s="16"/>
      <c r="C127" s="17"/>
      <c r="D127" s="17"/>
      <c r="E127" s="17"/>
      <c r="F127" s="17"/>
      <c r="G127" s="17"/>
    </row>
    <row r="128" spans="1:8">
      <c r="A128" s="16"/>
      <c r="C128" s="17"/>
      <c r="D128" s="17"/>
      <c r="E128" s="17"/>
      <c r="F128" s="17"/>
      <c r="G128" s="17"/>
    </row>
    <row r="129" spans="1:7">
      <c r="A129" s="16"/>
      <c r="C129" s="17"/>
      <c r="D129" s="17"/>
      <c r="E129" s="17"/>
      <c r="F129" s="17"/>
      <c r="G129" s="17"/>
    </row>
    <row r="130" spans="1:7">
      <c r="A130" s="16"/>
      <c r="C130" s="17"/>
      <c r="D130" s="17"/>
      <c r="E130" s="17"/>
      <c r="F130" s="17"/>
      <c r="G130" s="17"/>
    </row>
    <row r="131" spans="1:7">
      <c r="A131" s="16"/>
      <c r="C131" s="17"/>
      <c r="D131" s="17"/>
      <c r="E131" s="17"/>
      <c r="F131" s="17"/>
      <c r="G131" s="17"/>
    </row>
    <row r="132" spans="1:7">
      <c r="A132" s="16"/>
      <c r="C132" s="17"/>
      <c r="D132" s="17"/>
      <c r="E132" s="17"/>
      <c r="F132" s="17"/>
      <c r="G132" s="17"/>
    </row>
    <row r="133" spans="1:7">
      <c r="A133" s="16"/>
      <c r="C133" s="17"/>
      <c r="D133" s="17"/>
      <c r="E133" s="17"/>
      <c r="F133" s="17"/>
      <c r="G133" s="17"/>
    </row>
    <row r="134" spans="1:7">
      <c r="A134" s="16"/>
      <c r="C134" s="17"/>
      <c r="D134" s="17"/>
      <c r="E134" s="17"/>
      <c r="F134" s="17"/>
      <c r="G134" s="17"/>
    </row>
    <row r="135" spans="1:7">
      <c r="A135" s="16"/>
      <c r="C135" s="17"/>
      <c r="D135" s="17"/>
      <c r="E135" s="17"/>
      <c r="F135" s="17"/>
      <c r="G135" s="17"/>
    </row>
    <row r="136" spans="1:7">
      <c r="A136" s="16"/>
      <c r="C136" s="17"/>
      <c r="D136" s="17"/>
      <c r="E136" s="17"/>
      <c r="F136" s="17"/>
      <c r="G136" s="17"/>
    </row>
    <row r="137" spans="1:7">
      <c r="A137" s="16"/>
      <c r="C137" s="17"/>
      <c r="D137" s="17"/>
      <c r="E137" s="17"/>
      <c r="F137" s="17"/>
      <c r="G137" s="17"/>
    </row>
    <row r="138" spans="1:7">
      <c r="A138" s="16"/>
      <c r="C138" s="17"/>
      <c r="D138" s="17"/>
      <c r="E138" s="17"/>
      <c r="F138" s="17"/>
      <c r="G138" s="17"/>
    </row>
    <row r="139" spans="1:7">
      <c r="A139" s="16"/>
      <c r="C139" s="17"/>
      <c r="D139" s="17"/>
      <c r="E139" s="17"/>
      <c r="F139" s="17"/>
      <c r="G139" s="17"/>
    </row>
    <row r="140" spans="1:7">
      <c r="A140" s="16"/>
      <c r="C140" s="17"/>
      <c r="D140" s="17"/>
      <c r="E140" s="17"/>
      <c r="F140" s="17"/>
      <c r="G140" s="17"/>
    </row>
    <row r="141" spans="1:7">
      <c r="A141" s="16"/>
      <c r="C141" s="17"/>
      <c r="D141" s="17"/>
      <c r="E141" s="17"/>
      <c r="F141" s="17"/>
      <c r="G141" s="17"/>
    </row>
    <row r="142" spans="1:7">
      <c r="A142" s="16"/>
      <c r="C142" s="17"/>
      <c r="D142" s="17"/>
      <c r="E142" s="17"/>
      <c r="F142" s="17"/>
      <c r="G142" s="17"/>
    </row>
    <row r="143" spans="1:7">
      <c r="A143" s="16"/>
      <c r="C143" s="17"/>
      <c r="D143" s="17"/>
      <c r="E143" s="17"/>
      <c r="F143" s="17"/>
      <c r="G143" s="17"/>
    </row>
    <row r="144" spans="1:7">
      <c r="A144" s="16"/>
      <c r="C144" s="17"/>
      <c r="D144" s="17"/>
      <c r="E144" s="17"/>
      <c r="F144" s="17"/>
      <c r="G144" s="17"/>
    </row>
    <row r="145" spans="1:7">
      <c r="A145" s="16"/>
      <c r="C145" s="17"/>
      <c r="D145" s="17"/>
      <c r="E145" s="17"/>
      <c r="F145" s="17"/>
      <c r="G145" s="17"/>
    </row>
    <row r="146" spans="1:7">
      <c r="A146" s="16"/>
      <c r="C146" s="17"/>
      <c r="D146" s="17"/>
      <c r="E146" s="17"/>
      <c r="F146" s="17"/>
      <c r="G146" s="17"/>
    </row>
    <row r="147" spans="1:7">
      <c r="A147" s="16"/>
      <c r="C147" s="17"/>
      <c r="D147" s="17"/>
      <c r="E147" s="17"/>
      <c r="F147" s="17"/>
      <c r="G147" s="17"/>
    </row>
    <row r="148" spans="1:7">
      <c r="A148" s="16"/>
      <c r="C148" s="17"/>
      <c r="D148" s="17"/>
      <c r="E148" s="17"/>
      <c r="F148" s="17"/>
      <c r="G148" s="17"/>
    </row>
    <row r="149" spans="1:7">
      <c r="A149" s="16"/>
      <c r="C149" s="17"/>
      <c r="D149" s="17"/>
      <c r="E149" s="17"/>
      <c r="F149" s="17"/>
      <c r="G149" s="17"/>
    </row>
    <row r="150" spans="1:7">
      <c r="A150" s="16"/>
      <c r="C150" s="17"/>
      <c r="D150" s="17"/>
      <c r="E150" s="17"/>
      <c r="F150" s="17"/>
      <c r="G150" s="17"/>
    </row>
    <row r="151" spans="1:7">
      <c r="A151" s="16"/>
      <c r="C151" s="17"/>
      <c r="D151" s="17"/>
      <c r="E151" s="17"/>
      <c r="F151" s="17"/>
      <c r="G151" s="17"/>
    </row>
    <row r="152" spans="1:7">
      <c r="A152" s="16"/>
      <c r="C152" s="17"/>
      <c r="D152" s="17"/>
      <c r="E152" s="17"/>
      <c r="F152" s="17"/>
      <c r="G152" s="17"/>
    </row>
    <row r="153" spans="1:7">
      <c r="A153" s="16"/>
      <c r="C153" s="17"/>
      <c r="D153" s="17"/>
      <c r="E153" s="17"/>
      <c r="F153" s="17"/>
      <c r="G153" s="17"/>
    </row>
    <row r="154" spans="1:7">
      <c r="A154" s="16"/>
      <c r="C154" s="17"/>
      <c r="D154" s="17"/>
      <c r="E154" s="17"/>
      <c r="F154" s="17"/>
      <c r="G154" s="17"/>
    </row>
    <row r="155" spans="1:7">
      <c r="A155" s="16"/>
      <c r="C155" s="17"/>
      <c r="D155" s="17"/>
      <c r="E155" s="17"/>
      <c r="F155" s="17"/>
      <c r="G155" s="17"/>
    </row>
    <row r="156" spans="1:7">
      <c r="A156" s="16"/>
      <c r="C156" s="17"/>
      <c r="D156" s="17"/>
      <c r="E156" s="17"/>
      <c r="F156" s="17"/>
      <c r="G156" s="17"/>
    </row>
    <row r="157" spans="1:7">
      <c r="A157" s="16"/>
      <c r="C157" s="17"/>
      <c r="D157" s="17"/>
      <c r="E157" s="17"/>
      <c r="F157" s="17"/>
      <c r="G157" s="17"/>
    </row>
    <row r="158" spans="1:7">
      <c r="A158" s="16"/>
      <c r="C158" s="17"/>
      <c r="D158" s="17"/>
      <c r="E158" s="17"/>
      <c r="F158" s="17"/>
      <c r="G158" s="17"/>
    </row>
    <row r="159" spans="1:7">
      <c r="A159" s="16"/>
      <c r="C159" s="17"/>
      <c r="D159" s="17"/>
      <c r="E159" s="17"/>
      <c r="F159" s="17"/>
      <c r="G159" s="17"/>
    </row>
    <row r="160" spans="1:7">
      <c r="A160" s="16"/>
      <c r="C160" s="17"/>
      <c r="D160" s="17"/>
      <c r="E160" s="17"/>
      <c r="F160" s="17"/>
      <c r="G160" s="17"/>
    </row>
    <row r="161" spans="1:7">
      <c r="A161" s="16"/>
      <c r="C161" s="17"/>
      <c r="D161" s="17"/>
      <c r="E161" s="17"/>
      <c r="F161" s="17"/>
      <c r="G161" s="17"/>
    </row>
    <row r="162" spans="1:7">
      <c r="A162" s="16"/>
      <c r="C162" s="17"/>
      <c r="D162" s="17"/>
      <c r="E162" s="17"/>
      <c r="F162" s="17"/>
      <c r="G162" s="17"/>
    </row>
    <row r="163" spans="1:7">
      <c r="A163" s="21"/>
    </row>
    <row r="164" spans="1:7">
      <c r="A164" s="21"/>
    </row>
    <row r="165" spans="1:7">
      <c r="A165" s="21"/>
    </row>
    <row r="166" spans="1:7">
      <c r="A166" s="21"/>
    </row>
    <row r="167" spans="1:7">
      <c r="A167" s="21"/>
    </row>
    <row r="168" spans="1:7">
      <c r="A168" s="21"/>
    </row>
    <row r="169" spans="1:7">
      <c r="A169" s="21"/>
    </row>
    <row r="170" spans="1:7">
      <c r="A170" s="21"/>
    </row>
    <row r="171" spans="1:7">
      <c r="A171" s="21"/>
    </row>
    <row r="172" spans="1:7">
      <c r="A172" s="21"/>
    </row>
    <row r="173" spans="1:7">
      <c r="A173" s="21"/>
    </row>
    <row r="174" spans="1:7">
      <c r="A174" s="21"/>
    </row>
    <row r="175" spans="1:7">
      <c r="A175" s="21"/>
    </row>
    <row r="176" spans="1:7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  <row r="191" spans="1:1">
      <c r="A191" s="21"/>
    </row>
    <row r="192" spans="1:1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  <row r="229" spans="1:1">
      <c r="A229" s="21"/>
    </row>
    <row r="230" spans="1:1">
      <c r="A230" s="21"/>
    </row>
    <row r="231" spans="1:1">
      <c r="A231" s="21"/>
    </row>
    <row r="232" spans="1:1">
      <c r="A232" s="21"/>
    </row>
    <row r="233" spans="1:1">
      <c r="A233" s="21"/>
    </row>
    <row r="234" spans="1:1">
      <c r="A234" s="21"/>
    </row>
    <row r="235" spans="1:1">
      <c r="A235" s="21"/>
    </row>
    <row r="236" spans="1:1">
      <c r="A236" s="21"/>
    </row>
    <row r="237" spans="1:1">
      <c r="A237" s="21"/>
    </row>
    <row r="238" spans="1:1">
      <c r="A238" s="21"/>
    </row>
    <row r="239" spans="1:1">
      <c r="A239" s="21"/>
    </row>
    <row r="240" spans="1:1">
      <c r="A240" s="21"/>
    </row>
    <row r="241" spans="1:1">
      <c r="A241" s="21"/>
    </row>
    <row r="242" spans="1:1">
      <c r="A242" s="21"/>
    </row>
    <row r="243" spans="1:1">
      <c r="A243" s="21"/>
    </row>
    <row r="244" spans="1:1">
      <c r="A244" s="21"/>
    </row>
    <row r="245" spans="1:1">
      <c r="A245" s="21"/>
    </row>
    <row r="246" spans="1:1">
      <c r="A246" s="21"/>
    </row>
    <row r="247" spans="1:1">
      <c r="A247" s="21"/>
    </row>
    <row r="248" spans="1:1">
      <c r="A248" s="21"/>
    </row>
    <row r="249" spans="1:1">
      <c r="A249" s="21"/>
    </row>
    <row r="250" spans="1:1">
      <c r="A250" s="21"/>
    </row>
    <row r="251" spans="1:1">
      <c r="A251" s="21"/>
    </row>
    <row r="252" spans="1:1">
      <c r="A252" s="21"/>
    </row>
    <row r="253" spans="1:1">
      <c r="A253" s="21"/>
    </row>
    <row r="254" spans="1:1">
      <c r="A254" s="21"/>
    </row>
    <row r="255" spans="1:1">
      <c r="A255" s="21"/>
    </row>
    <row r="256" spans="1:1">
      <c r="A256" s="21"/>
    </row>
    <row r="257" spans="1:1">
      <c r="A257" s="21"/>
    </row>
    <row r="258" spans="1:1">
      <c r="A258" s="21"/>
    </row>
    <row r="259" spans="1:1">
      <c r="A259" s="21"/>
    </row>
    <row r="260" spans="1:1">
      <c r="A260" s="21"/>
    </row>
    <row r="261" spans="1:1">
      <c r="A261" s="21"/>
    </row>
    <row r="262" spans="1:1">
      <c r="A262" s="21"/>
    </row>
    <row r="263" spans="1:1">
      <c r="A263" s="21"/>
    </row>
    <row r="264" spans="1:1">
      <c r="A264" s="21"/>
    </row>
    <row r="265" spans="1:1">
      <c r="A265" s="21"/>
    </row>
    <row r="266" spans="1:1">
      <c r="A266" s="21"/>
    </row>
    <row r="267" spans="1:1">
      <c r="A267" s="21"/>
    </row>
    <row r="268" spans="1:1">
      <c r="A268" s="21"/>
    </row>
    <row r="269" spans="1:1">
      <c r="A269" s="21"/>
    </row>
    <row r="270" spans="1:1">
      <c r="A270" s="21"/>
    </row>
    <row r="271" spans="1:1">
      <c r="A271" s="21"/>
    </row>
    <row r="272" spans="1:1">
      <c r="A272" s="21"/>
    </row>
    <row r="273" spans="1:1">
      <c r="A273" s="21"/>
    </row>
    <row r="274" spans="1:1">
      <c r="A274" s="21"/>
    </row>
    <row r="275" spans="1:1">
      <c r="A275" s="21"/>
    </row>
    <row r="276" spans="1:1">
      <c r="A276" s="21"/>
    </row>
    <row r="277" spans="1:1">
      <c r="A277" s="21"/>
    </row>
    <row r="278" spans="1:1">
      <c r="A278" s="21"/>
    </row>
    <row r="279" spans="1:1">
      <c r="A279" s="21"/>
    </row>
    <row r="280" spans="1:1">
      <c r="A280" s="21"/>
    </row>
    <row r="281" spans="1:1">
      <c r="A281" s="21"/>
    </row>
    <row r="282" spans="1:1">
      <c r="A282" s="21"/>
    </row>
    <row r="283" spans="1:1">
      <c r="A283" s="21"/>
    </row>
    <row r="284" spans="1:1">
      <c r="A284" s="21"/>
    </row>
    <row r="285" spans="1:1">
      <c r="A285" s="21"/>
    </row>
    <row r="286" spans="1:1">
      <c r="A286" s="21"/>
    </row>
    <row r="287" spans="1:1">
      <c r="A287" s="21"/>
    </row>
    <row r="288" spans="1:1">
      <c r="A288" s="21"/>
    </row>
    <row r="289" spans="1:1">
      <c r="A289" s="21"/>
    </row>
    <row r="290" spans="1:1">
      <c r="A290" s="21"/>
    </row>
    <row r="291" spans="1:1">
      <c r="A291" s="21"/>
    </row>
    <row r="292" spans="1:1">
      <c r="A292" s="21"/>
    </row>
    <row r="293" spans="1:1">
      <c r="A293" s="21"/>
    </row>
    <row r="294" spans="1:1">
      <c r="A294" s="21"/>
    </row>
    <row r="295" spans="1:1">
      <c r="A295" s="21"/>
    </row>
    <row r="296" spans="1:1">
      <c r="A296" s="21"/>
    </row>
    <row r="297" spans="1:1">
      <c r="A297" s="21"/>
    </row>
    <row r="298" spans="1:1">
      <c r="A298" s="21"/>
    </row>
    <row r="299" spans="1:1">
      <c r="A299" s="21"/>
    </row>
    <row r="300" spans="1:1">
      <c r="A300" s="21"/>
    </row>
    <row r="301" spans="1:1">
      <c r="A301" s="21"/>
    </row>
    <row r="302" spans="1:1">
      <c r="A302" s="21"/>
    </row>
    <row r="303" spans="1:1">
      <c r="A303" s="21"/>
    </row>
    <row r="304" spans="1:1">
      <c r="A304" s="21"/>
    </row>
    <row r="305" spans="1:1">
      <c r="A305" s="21"/>
    </row>
    <row r="306" spans="1:1">
      <c r="A306" s="21"/>
    </row>
    <row r="307" spans="1:1">
      <c r="A307" s="21"/>
    </row>
    <row r="308" spans="1:1">
      <c r="A308" s="21"/>
    </row>
    <row r="309" spans="1:1">
      <c r="A309" s="21"/>
    </row>
    <row r="310" spans="1:1">
      <c r="A310" s="21"/>
    </row>
    <row r="311" spans="1:1">
      <c r="A311" s="21"/>
    </row>
    <row r="312" spans="1:1">
      <c r="A312" s="21"/>
    </row>
    <row r="313" spans="1:1">
      <c r="A313" s="21"/>
    </row>
    <row r="314" spans="1:1">
      <c r="A314" s="21"/>
    </row>
    <row r="315" spans="1:1">
      <c r="A315" s="21"/>
    </row>
    <row r="316" spans="1:1">
      <c r="A316" s="21"/>
    </row>
    <row r="317" spans="1:1">
      <c r="A317" s="21"/>
    </row>
    <row r="318" spans="1:1">
      <c r="A318" s="21"/>
    </row>
    <row r="319" spans="1:1">
      <c r="A319" s="21"/>
    </row>
    <row r="320" spans="1:1">
      <c r="A320" s="21"/>
    </row>
    <row r="321" spans="1:1">
      <c r="A321" s="21"/>
    </row>
    <row r="322" spans="1:1">
      <c r="A322" s="21"/>
    </row>
    <row r="323" spans="1:1">
      <c r="A323" s="21"/>
    </row>
    <row r="324" spans="1:1">
      <c r="A324" s="21"/>
    </row>
    <row r="325" spans="1:1">
      <c r="A325" s="21"/>
    </row>
    <row r="326" spans="1:1">
      <c r="A326" s="21"/>
    </row>
    <row r="327" spans="1:1">
      <c r="A327" s="21"/>
    </row>
    <row r="328" spans="1:1">
      <c r="A328" s="21"/>
    </row>
    <row r="329" spans="1:1">
      <c r="A329" s="21"/>
    </row>
  </sheetData>
  <mergeCells count="37">
    <mergeCell ref="E3:G3"/>
    <mergeCell ref="E121:G121"/>
    <mergeCell ref="E120:G120"/>
    <mergeCell ref="A113:B113"/>
    <mergeCell ref="A82:G82"/>
    <mergeCell ref="A89:G89"/>
    <mergeCell ref="A34:G34"/>
    <mergeCell ref="A99:G99"/>
    <mergeCell ref="A31:A32"/>
    <mergeCell ref="B31:B32"/>
    <mergeCell ref="C31:C32"/>
    <mergeCell ref="A14:G14"/>
    <mergeCell ref="B27:C27"/>
    <mergeCell ref="D31:G31"/>
    <mergeCell ref="B25:C25"/>
    <mergeCell ref="E123:G123"/>
    <mergeCell ref="E122:G122"/>
    <mergeCell ref="B121:C121"/>
    <mergeCell ref="B123:C123"/>
    <mergeCell ref="H31:H32"/>
    <mergeCell ref="H67:H68"/>
    <mergeCell ref="E2:G2"/>
    <mergeCell ref="B18:E18"/>
    <mergeCell ref="B19:E19"/>
    <mergeCell ref="B22:E22"/>
    <mergeCell ref="B28:E28"/>
    <mergeCell ref="E4:G4"/>
    <mergeCell ref="B17:E17"/>
    <mergeCell ref="F12:G12"/>
    <mergeCell ref="F16:G16"/>
    <mergeCell ref="B16:C16"/>
    <mergeCell ref="B20:C20"/>
    <mergeCell ref="B21:C21"/>
    <mergeCell ref="B24:C24"/>
    <mergeCell ref="D24:F24"/>
    <mergeCell ref="D23:F23"/>
    <mergeCell ref="B23:C23"/>
  </mergeCells>
  <phoneticPr fontId="3" type="noConversion"/>
  <pageMargins left="0.78740157480314965" right="0.39370078740157483" top="0.31496062992125984" bottom="0.27559055118110237" header="0.39370078740157483" footer="0.31496062992125984"/>
  <pageSetup paperSize="9" scale="44" orientation="portrait" r:id="rId1"/>
  <headerFooter alignWithMargins="0"/>
  <rowBreaks count="1" manualBreakCount="1">
    <brk id="60" max="7" man="1"/>
  </rowBreaks>
  <ignoredErrors>
    <ignoredError sqref="C6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I. Фін план</vt:lpstr>
      <vt:lpstr>'I. Фін план'!Заголовки_для_печати</vt:lpstr>
      <vt:lpstr>'I. Фін план'!Область_печати</vt:lpstr>
    </vt:vector>
  </TitlesOfParts>
  <Company>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2018-11-28T09:05:36Z</cp:lastPrinted>
  <dcterms:created xsi:type="dcterms:W3CDTF">2003-03-13T16:00:22Z</dcterms:created>
  <dcterms:modified xsi:type="dcterms:W3CDTF">2018-11-28T09:05:43Z</dcterms:modified>
</cp:coreProperties>
</file>