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30" windowWidth="9405" windowHeight="4875" tabRatio="685" activeTab="1"/>
  </bookViews>
  <sheets>
    <sheet name="Госп частина" sheetId="4" r:id="rId1"/>
    <sheet name="медперсонал" sheetId="1" r:id="rId2"/>
  </sheets>
  <definedNames>
    <definedName name="_xlnm.Print_Titles" localSheetId="0">'Госп частина'!$11:$12</definedName>
    <definedName name="_xlnm.Print_Titles" localSheetId="1">медперсонал!$1:$2</definedName>
    <definedName name="_xlnm.Criteria" localSheetId="1">медперсонал!#REF!</definedName>
    <definedName name="_xlnm.Print_Area" localSheetId="0">'Госп частина'!$A$1:$C$48</definedName>
    <definedName name="_xlnm.Print_Area" localSheetId="1">медперсонал!$A$1:$C$200</definedName>
  </definedNames>
  <calcPr calcId="124519"/>
</workbook>
</file>

<file path=xl/calcChain.xml><?xml version="1.0" encoding="utf-8"?>
<calcChain xmlns="http://schemas.openxmlformats.org/spreadsheetml/2006/main">
  <c r="C17" i="1"/>
  <c r="C18"/>
  <c r="C19"/>
  <c r="C20"/>
  <c r="C21"/>
  <c r="C200" s="1"/>
  <c r="C34"/>
  <c r="C35"/>
  <c r="C36"/>
  <c r="C37"/>
  <c r="C38"/>
  <c r="C47"/>
  <c r="C48"/>
  <c r="C49"/>
  <c r="C50"/>
  <c r="C51"/>
  <c r="C61"/>
  <c r="C62"/>
  <c r="C63"/>
  <c r="C64"/>
  <c r="C65"/>
  <c r="C74"/>
  <c r="C75"/>
  <c r="C76"/>
  <c r="C77"/>
  <c r="C78"/>
  <c r="C82"/>
  <c r="C85"/>
  <c r="C88"/>
  <c r="C92"/>
  <c r="C95"/>
  <c r="C98"/>
  <c r="C102"/>
  <c r="C106"/>
  <c r="C109"/>
  <c r="C112"/>
  <c r="C116"/>
  <c r="C119"/>
  <c r="C123"/>
  <c r="C124" s="1"/>
  <c r="C127"/>
  <c r="C132"/>
  <c r="C136"/>
  <c r="C140"/>
  <c r="C144"/>
  <c r="C148"/>
  <c r="C151"/>
  <c r="C155"/>
  <c r="C158"/>
  <c r="C162"/>
  <c r="C165"/>
  <c r="C168"/>
  <c r="C172"/>
  <c r="C175"/>
  <c r="C178"/>
  <c r="C181"/>
  <c r="C184"/>
  <c r="C187"/>
  <c r="C191"/>
  <c r="C194"/>
  <c r="C198"/>
  <c r="D55"/>
  <c r="C46" i="4"/>
  <c r="C199" i="1" l="1"/>
  <c r="C197"/>
  <c r="C196" s="1"/>
  <c r="C48" i="4"/>
  <c r="C45" l="1"/>
  <c r="D61" i="1"/>
  <c r="D119"/>
  <c r="E119"/>
  <c r="D116"/>
  <c r="D106"/>
  <c r="D102"/>
  <c r="C26" i="4"/>
  <c r="C31"/>
  <c r="C35"/>
  <c r="C43"/>
  <c r="E48"/>
  <c r="C44" l="1"/>
  <c r="D32"/>
</calcChain>
</file>

<file path=xl/sharedStrings.xml><?xml version="1.0" encoding="utf-8"?>
<sst xmlns="http://schemas.openxmlformats.org/spreadsheetml/2006/main" count="237" uniqueCount="114">
  <si>
    <t xml:space="preserve">Завідувач, лікар загальної практики -сімейний лікар </t>
  </si>
  <si>
    <t xml:space="preserve">Лікар загальної практики -сімейний лікар </t>
  </si>
  <si>
    <t>Всього</t>
  </si>
  <si>
    <t>Інженер-програміст</t>
  </si>
  <si>
    <t>Лікарський персонал</t>
  </si>
  <si>
    <t>Головний бухгалтер</t>
  </si>
  <si>
    <t>№ п/п</t>
  </si>
  <si>
    <t>Головний лікар</t>
  </si>
  <si>
    <t>Секретар – друкарка</t>
  </si>
  <si>
    <t>Разом</t>
  </si>
  <si>
    <t>Юрисконсульт</t>
  </si>
  <si>
    <t>Реєстратор медичний</t>
  </si>
  <si>
    <t>Всього :</t>
  </si>
  <si>
    <t>Фельдшерсько-акушерський пункт  с. Іванківці</t>
  </si>
  <si>
    <t>Акушерка</t>
  </si>
  <si>
    <t xml:space="preserve">Всього </t>
  </si>
  <si>
    <t xml:space="preserve">Акушерка </t>
  </si>
  <si>
    <t>Фельдшерський пункт  с. Антонівка</t>
  </si>
  <si>
    <t xml:space="preserve">Фельдшерсько -акушерський пункт  с.Голозубинці </t>
  </si>
  <si>
    <t xml:space="preserve">Фельдшерський пункт  с. Заставля </t>
  </si>
  <si>
    <t xml:space="preserve">Фельдшерсько -акушерський пункт  с.Чаньків </t>
  </si>
  <si>
    <t>Фельдшерський  пункт  с .Степок</t>
  </si>
  <si>
    <t xml:space="preserve">Фельдшерсько -акушерський пункт  с.Воробіївка </t>
  </si>
  <si>
    <t xml:space="preserve">Фельдшерсько -акушерський пункт  с.Січинці </t>
  </si>
  <si>
    <t xml:space="preserve">Фельдшерсько -акушерський пункт  с.Зеленче </t>
  </si>
  <si>
    <t>Фельдшерсько -акушерський пункт  с.Нестерівці</t>
  </si>
  <si>
    <t>Великопобіянська  амбулаторія загальної практики сімейної медицини</t>
  </si>
  <si>
    <t xml:space="preserve">Лікар загальної практики – сімейний лікар </t>
  </si>
  <si>
    <t xml:space="preserve">Фельдшер </t>
  </si>
  <si>
    <t>Всього по амбулаторії:</t>
  </si>
  <si>
    <t>Водій автотранспортних засобів</t>
  </si>
  <si>
    <t xml:space="preserve">Фельдшерсько-акушерський  пункт с. Залісці </t>
  </si>
  <si>
    <t xml:space="preserve">Фельдшер – лаборант  </t>
  </si>
  <si>
    <t xml:space="preserve">Водій  автотранспортних засобів </t>
  </si>
  <si>
    <t xml:space="preserve">Фельдшерський  пункт  с. Кривчик </t>
  </si>
  <si>
    <t xml:space="preserve">Фельдшерсько-акушерський пункт  с. Гута Яцьковецька </t>
  </si>
  <si>
    <t>Миньковецька  амбулаторія загальної практики сімейної медицини</t>
  </si>
  <si>
    <t xml:space="preserve">Водій автотранспортних засобів </t>
  </si>
  <si>
    <t>Фельдшерський  пункт с.Катеринівка</t>
  </si>
  <si>
    <t xml:space="preserve">Фельдшерсько-акушерський пункт  с. Велика Кужелова </t>
  </si>
  <si>
    <t>Фельдшерський  пункт с.Соснівка</t>
  </si>
  <si>
    <t>Фельдшерський  пункт с.Синяківці</t>
  </si>
  <si>
    <t>Великожванчицька  амбулаторія загальної практики сімейної медицини</t>
  </si>
  <si>
    <t>Всього по амбулаторії</t>
  </si>
  <si>
    <t xml:space="preserve">Фельдшерський пункт с. Малий Жванчик </t>
  </si>
  <si>
    <t xml:space="preserve">Фельдшерсько-акушерський пункт  с. Лисець </t>
  </si>
  <si>
    <t>середній медичний персонал</t>
  </si>
  <si>
    <t xml:space="preserve">молодший медичний персонал </t>
  </si>
  <si>
    <t xml:space="preserve">інший персонал </t>
  </si>
  <si>
    <t xml:space="preserve">Середній медперсонал </t>
  </si>
  <si>
    <t>Інший персонал</t>
  </si>
  <si>
    <t xml:space="preserve">Інспектор з кадрів </t>
  </si>
  <si>
    <t xml:space="preserve">лікарський персонал  </t>
  </si>
  <si>
    <t xml:space="preserve">молодший медперсонал </t>
  </si>
  <si>
    <t xml:space="preserve">Сестра медична  процедурна </t>
  </si>
  <si>
    <t>Інженер - енергетик</t>
  </si>
  <si>
    <t xml:space="preserve">Рентгенолаборант   </t>
  </si>
  <si>
    <t>Молодша медична сестра (санітарка)</t>
  </si>
  <si>
    <t>Завідувач господарства</t>
  </si>
  <si>
    <t xml:space="preserve">                                                                                                               </t>
  </si>
  <si>
    <t xml:space="preserve">Фельдшерський пункт  с.Пільний Мукарів </t>
  </si>
  <si>
    <t>Фельдшерський пункт с. Панасівка</t>
  </si>
  <si>
    <t>Фельдшерський пункт с. Вихрівка</t>
  </si>
  <si>
    <t>Завідувач , лікар загальної практики – сімейний лікар</t>
  </si>
  <si>
    <t xml:space="preserve"> Амбулаторія  загальної практики – сімейної медицини № 2 (приписна дільниця)</t>
  </si>
  <si>
    <t>Сестра  медична загальної практики – сімейна медицина</t>
  </si>
  <si>
    <t>Опалювач</t>
  </si>
  <si>
    <t>Робітник з комплексного обслуговування й ремонту будинків</t>
  </si>
  <si>
    <t xml:space="preserve">Оператор  котельні </t>
  </si>
  <si>
    <t>Назва структурного підрозділу та посада</t>
  </si>
  <si>
    <t xml:space="preserve">ІНФОРМАЦІЙНО-АНАЛІТИЧНИЙ КАБІНЕТ </t>
  </si>
  <si>
    <t xml:space="preserve"> Статистик медичний</t>
  </si>
  <si>
    <t>Сестра – господиня</t>
  </si>
  <si>
    <t xml:space="preserve">Електромонтер з ремонту та обслуговуванню  електроустаткування </t>
  </si>
  <si>
    <t>Прибиральник службових приміщень</t>
  </si>
  <si>
    <t>Кількість штатних посад</t>
  </si>
  <si>
    <t>БУХГАЛТЕРСЬКО - ЕКОНОМІЧНИЙ ВІДДІЛ</t>
  </si>
  <si>
    <t>АДМІНІСТРАТИВНО - УПРАВЛІНСЬКИЙ ПЕРСОНАЛ</t>
  </si>
  <si>
    <t xml:space="preserve">Бухгалтер </t>
  </si>
  <si>
    <t>Заступник головного лікаря  з медичного обслуговування</t>
  </si>
  <si>
    <t xml:space="preserve">Фельдшерсько-акушерський пункт  с.Мушкутинці </t>
  </si>
  <si>
    <t>Головна медична сестра</t>
  </si>
  <si>
    <t>Фельдшер-лаборант</t>
  </si>
  <si>
    <t>Економіст</t>
  </si>
  <si>
    <t xml:space="preserve">Інженер з охорони праці </t>
  </si>
  <si>
    <t xml:space="preserve">Заступник головного лікаря  </t>
  </si>
  <si>
    <t xml:space="preserve">Фельдшерський пункт  с. М.Побіянка </t>
  </si>
  <si>
    <t xml:space="preserve">Фельдшерський пункт  с.  Соколець </t>
  </si>
  <si>
    <t>Фельдшерський пункт  с. Мала Кужелівка</t>
  </si>
  <si>
    <t xml:space="preserve"> Амбулаторія  загальної практики – сімейної медицини № 1     ( міське населення )</t>
  </si>
  <si>
    <t>Всього по Дунаєвецькій ОТГ</t>
  </si>
  <si>
    <t>Фельдшер -лаборант</t>
  </si>
  <si>
    <t xml:space="preserve">Фельдшерський  пункт  с. Ганівка </t>
  </si>
  <si>
    <t xml:space="preserve">Фельдшерський пункт  с. Держанівка </t>
  </si>
  <si>
    <t xml:space="preserve">Фельдшерський пункт  с. Гірчична </t>
  </si>
  <si>
    <t>Фельдшерський  пункт  с.Рачинці</t>
  </si>
  <si>
    <t>Фельдшерський пункт  с.Рахнівка</t>
  </si>
  <si>
    <t xml:space="preserve">Фельдшерський пункт  с. Сивороги </t>
  </si>
  <si>
    <t>Завідувач ФАП,  фельдшер</t>
  </si>
  <si>
    <t>Завідувач ФП,  фельдшер</t>
  </si>
  <si>
    <t xml:space="preserve">Завідувач ФП,  фельдшер </t>
  </si>
  <si>
    <t>Завідувач ФАП  фельдшер</t>
  </si>
  <si>
    <t xml:space="preserve">Лікар -терапевт  </t>
  </si>
  <si>
    <t xml:space="preserve">Лікар-педіатр </t>
  </si>
  <si>
    <t xml:space="preserve">Сестра  медична </t>
  </si>
  <si>
    <t xml:space="preserve">Лікар -терапевт </t>
  </si>
  <si>
    <t xml:space="preserve">Завідувач, лікар -педіатр </t>
  </si>
  <si>
    <t xml:space="preserve">Сестра  медична  </t>
  </si>
  <si>
    <t>Лікар-стажист</t>
  </si>
  <si>
    <t>Завідувач інформаційно-аналітичним кабінетом, лікар-статистик</t>
  </si>
  <si>
    <t>Лікар -інтерн</t>
  </si>
  <si>
    <r>
      <t>Фельдшерський пункт  с. Дем</t>
    </r>
    <r>
      <rPr>
        <b/>
        <sz val="20"/>
        <rFont val="Times New Roman"/>
        <family val="1"/>
        <charset val="204"/>
      </rPr>
      <t>'</t>
    </r>
    <r>
      <rPr>
        <b/>
        <i/>
        <sz val="20"/>
        <rFont val="Times New Roman"/>
        <family val="1"/>
        <charset val="204"/>
      </rPr>
      <t>янківці</t>
    </r>
  </si>
  <si>
    <r>
      <t xml:space="preserve"> </t>
    </r>
    <r>
      <rPr>
        <b/>
        <sz val="10"/>
        <rFont val="Times New Roman"/>
        <family val="1"/>
      </rPr>
      <t xml:space="preserve">ГОСПОДАРСЬКО - ОБСЛУГОВУЮЧИЙ ПЕРСОНАЛ </t>
    </r>
  </si>
  <si>
    <t>Старший фельдшер</t>
  </si>
</sst>
</file>

<file path=xl/styles.xml><?xml version="1.0" encoding="utf-8"?>
<styleSheet xmlns="http://schemas.openxmlformats.org/spreadsheetml/2006/main">
  <fonts count="33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3"/>
      <name val="Times New Roman"/>
      <family val="1"/>
    </font>
    <font>
      <sz val="12"/>
      <name val="Arial Cyr"/>
      <charset val="204"/>
    </font>
    <font>
      <b/>
      <sz val="12"/>
      <name val="Times New Roman"/>
      <family val="1"/>
    </font>
    <font>
      <sz val="14"/>
      <name val="Arial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10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Arial Cyr"/>
      <charset val="204"/>
    </font>
    <font>
      <sz val="16"/>
      <name val="Times New Roman"/>
      <family val="1"/>
      <charset val="204"/>
    </font>
    <font>
      <sz val="16"/>
      <color indexed="8"/>
      <name val="Arial Cyr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Times New Roman"/>
      <family val="1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20"/>
      <name val="Times New Roman"/>
      <family val="1"/>
    </font>
    <font>
      <sz val="20"/>
      <color indexed="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 Cyr"/>
      <charset val="204"/>
    </font>
    <font>
      <b/>
      <i/>
      <sz val="14"/>
      <name val="Times New Roman"/>
      <family val="1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Border="1"/>
    <xf numFmtId="0" fontId="4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0" applyFont="1" applyBorder="1"/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0" fontId="2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/>
    <xf numFmtId="0" fontId="16" fillId="2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4" fillId="4" borderId="0" xfId="0" applyFont="1" applyFill="1" applyBorder="1"/>
    <xf numFmtId="2" fontId="2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6" fillId="4" borderId="0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" fontId="4" fillId="0" borderId="0" xfId="0" applyNumberFormat="1" applyFont="1" applyBorder="1"/>
    <xf numFmtId="0" fontId="18" fillId="0" borderId="0" xfId="0" applyFont="1" applyAlignment="1">
      <alignment wrapText="1"/>
    </xf>
    <xf numFmtId="0" fontId="18" fillId="0" borderId="0" xfId="0" applyFont="1" applyAlignment="1"/>
    <xf numFmtId="2" fontId="18" fillId="0" borderId="0" xfId="0" applyNumberFormat="1" applyFont="1" applyAlignment="1">
      <alignment wrapText="1"/>
    </xf>
    <xf numFmtId="0" fontId="18" fillId="0" borderId="0" xfId="0" applyFont="1"/>
    <xf numFmtId="0" fontId="0" fillId="0" borderId="0" xfId="0" applyFill="1" applyBorder="1" applyAlignment="1">
      <alignment vertical="center"/>
    </xf>
    <xf numFmtId="2" fontId="25" fillId="0" borderId="1" xfId="0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justify" vertical="top" wrapText="1"/>
    </xf>
    <xf numFmtId="0" fontId="22" fillId="4" borderId="1" xfId="0" applyFont="1" applyFill="1" applyBorder="1" applyAlignment="1">
      <alignment horizontal="justify" vertical="top" wrapText="1"/>
    </xf>
    <xf numFmtId="0" fontId="27" fillId="0" borderId="1" xfId="0" applyFont="1" applyFill="1" applyBorder="1" applyAlignment="1">
      <alignment horizontal="justify" vertical="top" wrapText="1"/>
    </xf>
    <xf numFmtId="0" fontId="27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justify" wrapText="1"/>
    </xf>
    <xf numFmtId="0" fontId="28" fillId="0" borderId="1" xfId="0" applyFont="1" applyFill="1" applyBorder="1" applyAlignment="1">
      <alignment horizontal="justify" wrapText="1"/>
    </xf>
    <xf numFmtId="0" fontId="21" fillId="0" borderId="1" xfId="0" applyFont="1" applyFill="1" applyBorder="1" applyAlignment="1">
      <alignment horizontal="justify" wrapText="1"/>
    </xf>
    <xf numFmtId="0" fontId="22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wrapText="1"/>
    </xf>
    <xf numFmtId="0" fontId="29" fillId="0" borderId="0" xfId="0" applyFont="1" applyBorder="1"/>
    <xf numFmtId="2" fontId="7" fillId="0" borderId="0" xfId="0" applyNumberFormat="1" applyFont="1" applyBorder="1"/>
    <xf numFmtId="2" fontId="7" fillId="0" borderId="2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/>
    <xf numFmtId="2" fontId="31" fillId="0" borderId="1" xfId="0" applyNumberFormat="1" applyFont="1" applyFill="1" applyBorder="1" applyAlignment="1">
      <alignment horizontal="right" vertical="center" wrapText="1"/>
    </xf>
    <xf numFmtId="2" fontId="31" fillId="4" borderId="1" xfId="0" applyNumberFormat="1" applyFont="1" applyFill="1" applyBorder="1" applyAlignment="1">
      <alignment horizontal="right" vertical="center" wrapText="1"/>
    </xf>
    <xf numFmtId="2" fontId="32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wrapText="1"/>
    </xf>
    <xf numFmtId="2" fontId="30" fillId="0" borderId="1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2" fontId="6" fillId="0" borderId="0" xfId="0" applyNumberFormat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0" fillId="0" borderId="0" xfId="0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184731" cy="264559"/>
    <xdr:sp macro="" textlink="">
      <xdr:nvSpPr>
        <xdr:cNvPr id="2" name="TextBox 1"/>
        <xdr:cNvSpPr txBox="1"/>
      </xdr:nvSpPr>
      <xdr:spPr>
        <a:xfrm>
          <a:off x="11633200" y="0"/>
          <a:ext cx="184731" cy="3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359044"/>
    <xdr:sp macro="" textlink="">
      <xdr:nvSpPr>
        <xdr:cNvPr id="2" name="TextBox 1"/>
        <xdr:cNvSpPr txBox="1"/>
      </xdr:nvSpPr>
      <xdr:spPr>
        <a:xfrm>
          <a:off x="7874536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8DB3E2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9"/>
  <sheetViews>
    <sheetView view="pageBreakPreview" topLeftCell="A15" zoomScale="90" zoomScaleSheetLayoutView="90" workbookViewId="0">
      <selection activeCell="D11" sqref="D11:M48"/>
    </sheetView>
  </sheetViews>
  <sheetFormatPr defaultColWidth="8.85546875" defaultRowHeight="25.15" customHeight="1"/>
  <cols>
    <col min="1" max="1" width="4.42578125" style="10" customWidth="1"/>
    <col min="2" max="2" width="50.7109375" style="11" customWidth="1"/>
    <col min="3" max="3" width="16.140625" style="5" customWidth="1"/>
    <col min="4" max="4" width="12.140625" style="5" bestFit="1" customWidth="1"/>
    <col min="5" max="5" width="10.85546875" style="5" bestFit="1" customWidth="1"/>
    <col min="6" max="16384" width="8.85546875" style="5"/>
  </cols>
  <sheetData>
    <row r="1" spans="1:3" customFormat="1" ht="12" customHeight="1">
      <c r="A1" s="3"/>
      <c r="B1" s="53"/>
      <c r="C1" s="97"/>
    </row>
    <row r="2" spans="1:3" customFormat="1" ht="0.75" hidden="1" customHeight="1">
      <c r="A2" s="3"/>
      <c r="B2" s="21"/>
      <c r="C2" s="98"/>
    </row>
    <row r="3" spans="1:3" customFormat="1" ht="47.25" hidden="1" customHeight="1">
      <c r="A3" s="3"/>
      <c r="B3" s="21"/>
      <c r="C3" s="48"/>
    </row>
    <row r="4" spans="1:3" customFormat="1" ht="36" hidden="1" customHeight="1">
      <c r="A4" s="3"/>
      <c r="B4" s="52"/>
      <c r="C4" s="50"/>
    </row>
    <row r="5" spans="1:3" customFormat="1" ht="16.5" hidden="1" customHeight="1">
      <c r="A5" s="3"/>
      <c r="B5" s="107"/>
      <c r="C5" s="107"/>
    </row>
    <row r="6" spans="1:3" customFormat="1" ht="16.5" hidden="1" customHeight="1">
      <c r="A6" s="3"/>
      <c r="B6" s="51"/>
      <c r="C6" s="20"/>
    </row>
    <row r="7" spans="1:3" ht="18.75" hidden="1" customHeight="1">
      <c r="A7" s="101" t="s">
        <v>59</v>
      </c>
      <c r="B7" s="102"/>
      <c r="C7" s="102"/>
    </row>
    <row r="8" spans="1:3" ht="20.25" hidden="1">
      <c r="A8" s="103"/>
      <c r="B8" s="103"/>
      <c r="C8" s="103"/>
    </row>
    <row r="9" spans="1:3" ht="1.5" customHeight="1">
      <c r="A9" s="104"/>
      <c r="B9" s="104"/>
      <c r="C9" s="104"/>
    </row>
    <row r="10" spans="1:3" ht="24.75" hidden="1" customHeight="1">
      <c r="A10" s="99"/>
      <c r="B10" s="100"/>
      <c r="C10" s="100"/>
    </row>
    <row r="11" spans="1:3" ht="85.5" customHeight="1">
      <c r="A11" s="105" t="s">
        <v>6</v>
      </c>
      <c r="B11" s="105" t="s">
        <v>69</v>
      </c>
      <c r="C11" s="106" t="s">
        <v>75</v>
      </c>
    </row>
    <row r="12" spans="1:3" s="7" customFormat="1" ht="117" customHeight="1">
      <c r="A12" s="105"/>
      <c r="B12" s="105"/>
      <c r="C12" s="106"/>
    </row>
    <row r="13" spans="1:3" s="19" customFormat="1" ht="15" customHeight="1">
      <c r="A13" s="2">
        <v>1</v>
      </c>
      <c r="B13" s="12">
        <v>2</v>
      </c>
      <c r="C13" s="2">
        <v>3</v>
      </c>
    </row>
    <row r="14" spans="1:3" s="8" customFormat="1" ht="24.75" customHeight="1">
      <c r="A14" s="2"/>
      <c r="B14" s="81" t="s">
        <v>77</v>
      </c>
      <c r="C14" s="9"/>
    </row>
    <row r="15" spans="1:3" s="43" customFormat="1" ht="16.5" customHeight="1">
      <c r="A15" s="41">
        <v>1</v>
      </c>
      <c r="B15" s="42" t="s">
        <v>7</v>
      </c>
      <c r="C15" s="44">
        <v>1</v>
      </c>
    </row>
    <row r="16" spans="1:3" s="8" customFormat="1" ht="34.5" customHeight="1">
      <c r="A16" s="2">
        <v>2</v>
      </c>
      <c r="B16" s="23" t="s">
        <v>79</v>
      </c>
      <c r="C16" s="38">
        <v>1</v>
      </c>
    </row>
    <row r="17" spans="1:4" s="8" customFormat="1" ht="18.75" customHeight="1">
      <c r="A17" s="2">
        <v>3</v>
      </c>
      <c r="B17" s="23" t="s">
        <v>85</v>
      </c>
      <c r="C17" s="38">
        <v>1</v>
      </c>
    </row>
    <row r="18" spans="1:4" s="8" customFormat="1" ht="16.5" customHeight="1">
      <c r="A18" s="2">
        <v>4</v>
      </c>
      <c r="B18" s="23" t="s">
        <v>81</v>
      </c>
      <c r="C18" s="38">
        <v>1</v>
      </c>
    </row>
    <row r="19" spans="1:4" s="8" customFormat="1" ht="16.5" customHeight="1">
      <c r="A19" s="2">
        <v>5</v>
      </c>
      <c r="B19" s="23" t="s">
        <v>113</v>
      </c>
      <c r="C19" s="38">
        <v>1</v>
      </c>
    </row>
    <row r="20" spans="1:4" s="8" customFormat="1" ht="17.25" customHeight="1">
      <c r="A20" s="41">
        <v>6</v>
      </c>
      <c r="B20" s="23" t="s">
        <v>51</v>
      </c>
      <c r="C20" s="38">
        <v>1</v>
      </c>
    </row>
    <row r="21" spans="1:4" s="8" customFormat="1" ht="16.5" customHeight="1">
      <c r="A21" s="2">
        <v>7</v>
      </c>
      <c r="B21" s="23" t="s">
        <v>8</v>
      </c>
      <c r="C21" s="38">
        <v>0.5</v>
      </c>
    </row>
    <row r="22" spans="1:4" s="8" customFormat="1" ht="18" customHeight="1">
      <c r="A22" s="2">
        <v>8</v>
      </c>
      <c r="B22" s="23" t="s">
        <v>10</v>
      </c>
      <c r="C22" s="38">
        <v>1</v>
      </c>
    </row>
    <row r="23" spans="1:4" s="43" customFormat="1" ht="16.5" customHeight="1">
      <c r="A23" s="2">
        <v>9</v>
      </c>
      <c r="B23" s="42" t="s">
        <v>84</v>
      </c>
      <c r="C23" s="44">
        <v>0.5</v>
      </c>
    </row>
    <row r="24" spans="1:4" s="43" customFormat="1" ht="21" customHeight="1">
      <c r="A24" s="2">
        <v>10</v>
      </c>
      <c r="B24" s="42" t="s">
        <v>55</v>
      </c>
      <c r="C24" s="44">
        <v>0.5</v>
      </c>
    </row>
    <row r="25" spans="1:4" s="8" customFormat="1" ht="21" customHeight="1">
      <c r="A25" s="41">
        <v>11</v>
      </c>
      <c r="B25" s="23" t="s">
        <v>3</v>
      </c>
      <c r="C25" s="38">
        <v>1</v>
      </c>
    </row>
    <row r="26" spans="1:4" s="86" customFormat="1" ht="17.25" customHeight="1">
      <c r="A26" s="84"/>
      <c r="B26" s="85" t="s">
        <v>2</v>
      </c>
      <c r="C26" s="83">
        <f t="shared" ref="C26" si="0">SUM(C15:C25)</f>
        <v>9.5</v>
      </c>
    </row>
    <row r="27" spans="1:4" s="8" customFormat="1" ht="26.25" customHeight="1">
      <c r="A27" s="2"/>
      <c r="B27" s="80" t="s">
        <v>76</v>
      </c>
      <c r="C27" s="39"/>
    </row>
    <row r="28" spans="1:4" s="8" customFormat="1" ht="18" customHeight="1">
      <c r="A28" s="2">
        <v>1</v>
      </c>
      <c r="B28" s="23" t="s">
        <v>5</v>
      </c>
      <c r="C28" s="38">
        <v>1</v>
      </c>
    </row>
    <row r="29" spans="1:4" s="8" customFormat="1" ht="18" customHeight="1">
      <c r="A29" s="2">
        <v>2</v>
      </c>
      <c r="B29" s="23" t="s">
        <v>83</v>
      </c>
      <c r="C29" s="38">
        <v>1</v>
      </c>
    </row>
    <row r="30" spans="1:4" s="8" customFormat="1" ht="18" customHeight="1">
      <c r="A30" s="2">
        <v>3</v>
      </c>
      <c r="B30" s="23" t="s">
        <v>78</v>
      </c>
      <c r="C30" s="38">
        <v>3</v>
      </c>
    </row>
    <row r="31" spans="1:4" s="86" customFormat="1" ht="17.25" customHeight="1">
      <c r="A31" s="84"/>
      <c r="B31" s="85" t="s">
        <v>2</v>
      </c>
      <c r="C31" s="83">
        <f t="shared" ref="C31" si="1">SUM(C28:C30)</f>
        <v>5</v>
      </c>
    </row>
    <row r="32" spans="1:4" s="8" customFormat="1" ht="18" customHeight="1">
      <c r="A32" s="2"/>
      <c r="B32" s="80" t="s">
        <v>70</v>
      </c>
      <c r="C32" s="39"/>
      <c r="D32" s="49" t="e">
        <f>#REF!+#REF!+#REF!+#REF!+#REF!+#REF!+#REF!+#REF!+#REF!</f>
        <v>#REF!</v>
      </c>
    </row>
    <row r="33" spans="1:5" s="8" customFormat="1" ht="34.5" customHeight="1">
      <c r="A33" s="2">
        <v>1</v>
      </c>
      <c r="B33" s="23" t="s">
        <v>109</v>
      </c>
      <c r="C33" s="38">
        <v>1</v>
      </c>
    </row>
    <row r="34" spans="1:5" s="43" customFormat="1" ht="18" customHeight="1">
      <c r="A34" s="41">
        <v>2</v>
      </c>
      <c r="B34" s="42" t="s">
        <v>71</v>
      </c>
      <c r="C34" s="44">
        <v>2.5</v>
      </c>
    </row>
    <row r="35" spans="1:5" s="86" customFormat="1" ht="15.75" customHeight="1">
      <c r="A35" s="84"/>
      <c r="B35" s="85" t="s">
        <v>2</v>
      </c>
      <c r="C35" s="83">
        <f t="shared" ref="C35" si="2">SUM(C33:C34)</f>
        <v>3.5</v>
      </c>
    </row>
    <row r="36" spans="1:5" s="8" customFormat="1" ht="25.5" customHeight="1">
      <c r="A36" s="10"/>
      <c r="B36" s="82" t="s">
        <v>112</v>
      </c>
      <c r="C36" s="40"/>
    </row>
    <row r="37" spans="1:5" s="8" customFormat="1" ht="21" customHeight="1">
      <c r="A37" s="2">
        <v>1</v>
      </c>
      <c r="B37" s="23" t="s">
        <v>58</v>
      </c>
      <c r="C37" s="38">
        <v>1</v>
      </c>
    </row>
    <row r="38" spans="1:5" s="8" customFormat="1" ht="15.75" customHeight="1">
      <c r="A38" s="2">
        <v>2</v>
      </c>
      <c r="B38" s="23" t="s">
        <v>72</v>
      </c>
      <c r="C38" s="38">
        <v>1</v>
      </c>
    </row>
    <row r="39" spans="1:5" s="43" customFormat="1" ht="33" customHeight="1">
      <c r="A39" s="41">
        <v>3</v>
      </c>
      <c r="B39" s="42" t="s">
        <v>73</v>
      </c>
      <c r="C39" s="44">
        <v>0.5</v>
      </c>
    </row>
    <row r="40" spans="1:5" s="43" customFormat="1" ht="33" customHeight="1">
      <c r="A40" s="41">
        <v>4</v>
      </c>
      <c r="B40" s="42" t="s">
        <v>67</v>
      </c>
      <c r="C40" s="44">
        <v>0.5</v>
      </c>
    </row>
    <row r="41" spans="1:5" s="8" customFormat="1" ht="18.75" customHeight="1">
      <c r="A41" s="2">
        <v>5</v>
      </c>
      <c r="B41" s="23" t="s">
        <v>74</v>
      </c>
      <c r="C41" s="38">
        <v>0.5</v>
      </c>
    </row>
    <row r="42" spans="1:5" s="8" customFormat="1" ht="17.25" customHeight="1">
      <c r="A42" s="2">
        <v>6</v>
      </c>
      <c r="B42" s="23" t="s">
        <v>37</v>
      </c>
      <c r="C42" s="47">
        <v>2</v>
      </c>
    </row>
    <row r="43" spans="1:5" s="86" customFormat="1" ht="17.25" customHeight="1">
      <c r="A43" s="84"/>
      <c r="B43" s="85" t="s">
        <v>2</v>
      </c>
      <c r="C43" s="83">
        <f t="shared" ref="C43" si="3">SUM(C37:C42)</f>
        <v>5.5</v>
      </c>
    </row>
    <row r="44" spans="1:5" s="90" customFormat="1" ht="26.25" customHeight="1">
      <c r="A44" s="87"/>
      <c r="B44" s="88" t="s">
        <v>9</v>
      </c>
      <c r="C44" s="89">
        <f t="shared" ref="C44" si="4">C26+C43+C31+C35</f>
        <v>23.5</v>
      </c>
    </row>
    <row r="45" spans="1:5" s="94" customFormat="1" ht="22.5" customHeight="1">
      <c r="A45" s="91"/>
      <c r="B45" s="92" t="s">
        <v>4</v>
      </c>
      <c r="C45" s="93">
        <f t="shared" ref="C45" si="5">SUM(C15+C16+C17+C25)</f>
        <v>4</v>
      </c>
    </row>
    <row r="46" spans="1:5" s="94" customFormat="1" ht="21" customHeight="1">
      <c r="A46" s="91"/>
      <c r="B46" s="92" t="s">
        <v>46</v>
      </c>
      <c r="C46" s="93">
        <f>SUM(C18+C19+C34)</f>
        <v>4.5</v>
      </c>
    </row>
    <row r="47" spans="1:5" s="94" customFormat="1" ht="24.75" customHeight="1">
      <c r="A47" s="91"/>
      <c r="B47" s="92" t="s">
        <v>47</v>
      </c>
      <c r="C47" s="93">
        <v>0</v>
      </c>
    </row>
    <row r="48" spans="1:5" s="94" customFormat="1" ht="24.75" customHeight="1">
      <c r="A48" s="91"/>
      <c r="B48" s="92" t="s">
        <v>48</v>
      </c>
      <c r="C48" s="93">
        <f>SUM(C20+C21+C22+C23+C24+C28+C29+C30+C37+C38+C39+C41+C42+C25+C40)</f>
        <v>15</v>
      </c>
      <c r="E48" s="95" t="e">
        <f>#REF!+#REF!+#REF!+#REF!+#REF!+#REF!+#REF!+#REF!</f>
        <v>#REF!</v>
      </c>
    </row>
    <row r="49" spans="1:3" ht="42" customHeight="1">
      <c r="A49" s="7"/>
      <c r="B49" s="18"/>
      <c r="C49" s="17"/>
    </row>
    <row r="50" spans="1:3" ht="25.15" customHeight="1">
      <c r="A50" s="6"/>
      <c r="B50" s="15"/>
      <c r="C50" s="16"/>
    </row>
    <row r="51" spans="1:3" ht="25.15" customHeight="1">
      <c r="A51" s="6"/>
    </row>
    <row r="52" spans="1:3" ht="25.15" customHeight="1">
      <c r="A52" s="6"/>
    </row>
    <row r="53" spans="1:3" s="8" customFormat="1" ht="25.15" customHeight="1">
      <c r="A53" s="7"/>
      <c r="B53" s="14"/>
    </row>
    <row r="54" spans="1:3" s="8" customFormat="1" ht="25.15" customHeight="1">
      <c r="A54" s="7"/>
      <c r="B54" s="14"/>
    </row>
    <row r="55" spans="1:3" s="8" customFormat="1" ht="25.15" customHeight="1">
      <c r="A55" s="7"/>
      <c r="B55" s="14"/>
    </row>
    <row r="56" spans="1:3" s="8" customFormat="1" ht="25.15" customHeight="1">
      <c r="A56" s="7"/>
      <c r="B56" s="14"/>
    </row>
    <row r="57" spans="1:3" s="8" customFormat="1" ht="25.15" customHeight="1">
      <c r="A57" s="7"/>
      <c r="B57" s="14"/>
    </row>
    <row r="58" spans="1:3" s="8" customFormat="1" ht="25.15" customHeight="1">
      <c r="A58" s="7"/>
      <c r="B58" s="14"/>
    </row>
    <row r="59" spans="1:3" s="8" customFormat="1" ht="25.15" customHeight="1">
      <c r="A59" s="7"/>
      <c r="B59" s="14"/>
    </row>
    <row r="60" spans="1:3" s="8" customFormat="1" ht="25.15" customHeight="1">
      <c r="A60" s="7"/>
      <c r="B60" s="14"/>
    </row>
    <row r="61" spans="1:3" s="8" customFormat="1" ht="25.15" customHeight="1">
      <c r="A61" s="7"/>
      <c r="B61" s="14"/>
    </row>
    <row r="62" spans="1:3" s="8" customFormat="1" ht="25.15" customHeight="1">
      <c r="A62" s="7"/>
      <c r="B62" s="14"/>
    </row>
    <row r="63" spans="1:3" s="8" customFormat="1" ht="25.15" customHeight="1">
      <c r="A63" s="7"/>
      <c r="B63" s="14"/>
    </row>
    <row r="64" spans="1:3" s="8" customFormat="1" ht="25.15" customHeight="1">
      <c r="A64" s="7"/>
      <c r="B64" s="14"/>
    </row>
    <row r="65" spans="1:2" s="8" customFormat="1" ht="25.15" customHeight="1">
      <c r="A65" s="7"/>
      <c r="B65" s="14"/>
    </row>
    <row r="66" spans="1:2" s="8" customFormat="1" ht="25.15" customHeight="1">
      <c r="A66" s="7"/>
      <c r="B66" s="14"/>
    </row>
    <row r="67" spans="1:2" s="8" customFormat="1" ht="25.15" customHeight="1">
      <c r="A67" s="7"/>
      <c r="B67" s="14"/>
    </row>
    <row r="68" spans="1:2" s="8" customFormat="1" ht="25.15" customHeight="1">
      <c r="A68" s="7"/>
      <c r="B68" s="14"/>
    </row>
    <row r="69" spans="1:2" s="8" customFormat="1" ht="25.15" customHeight="1">
      <c r="A69" s="7"/>
      <c r="B69" s="14"/>
    </row>
    <row r="70" spans="1:2" s="8" customFormat="1" ht="25.15" customHeight="1">
      <c r="A70" s="7"/>
      <c r="B70" s="14"/>
    </row>
    <row r="71" spans="1:2" s="8" customFormat="1" ht="25.15" customHeight="1">
      <c r="A71" s="7"/>
      <c r="B71" s="14"/>
    </row>
    <row r="72" spans="1:2" s="8" customFormat="1" ht="25.15" customHeight="1">
      <c r="A72" s="7"/>
      <c r="B72" s="14"/>
    </row>
    <row r="73" spans="1:2" s="8" customFormat="1" ht="25.15" customHeight="1">
      <c r="A73" s="7"/>
      <c r="B73" s="14"/>
    </row>
    <row r="74" spans="1:2" s="8" customFormat="1" ht="25.15" customHeight="1">
      <c r="A74" s="7"/>
      <c r="B74" s="14"/>
    </row>
    <row r="75" spans="1:2" s="8" customFormat="1" ht="25.15" customHeight="1">
      <c r="A75" s="7"/>
      <c r="B75" s="14"/>
    </row>
    <row r="76" spans="1:2" s="8" customFormat="1" ht="25.15" customHeight="1">
      <c r="A76" s="7"/>
      <c r="B76" s="14"/>
    </row>
    <row r="77" spans="1:2" s="8" customFormat="1" ht="25.15" customHeight="1">
      <c r="A77" s="7"/>
      <c r="B77" s="14"/>
    </row>
    <row r="78" spans="1:2" s="8" customFormat="1" ht="25.15" customHeight="1">
      <c r="A78" s="7"/>
      <c r="B78" s="14"/>
    </row>
    <row r="79" spans="1:2" s="8" customFormat="1" ht="25.15" customHeight="1">
      <c r="A79" s="7"/>
      <c r="B79" s="14"/>
    </row>
    <row r="80" spans="1:2" s="8" customFormat="1" ht="25.15" customHeight="1">
      <c r="A80" s="7"/>
      <c r="B80" s="14"/>
    </row>
    <row r="81" spans="1:2" s="8" customFormat="1" ht="25.15" customHeight="1">
      <c r="A81" s="7"/>
      <c r="B81" s="14"/>
    </row>
    <row r="82" spans="1:2" s="8" customFormat="1" ht="25.15" customHeight="1">
      <c r="A82" s="7"/>
      <c r="B82" s="14"/>
    </row>
    <row r="83" spans="1:2" s="8" customFormat="1" ht="25.15" customHeight="1">
      <c r="A83" s="7"/>
      <c r="B83" s="14"/>
    </row>
    <row r="84" spans="1:2" s="8" customFormat="1" ht="25.15" customHeight="1">
      <c r="A84" s="7"/>
      <c r="B84" s="14"/>
    </row>
    <row r="85" spans="1:2" s="8" customFormat="1" ht="25.15" customHeight="1">
      <c r="A85" s="7"/>
      <c r="B85" s="14"/>
    </row>
    <row r="86" spans="1:2" s="8" customFormat="1" ht="25.15" customHeight="1">
      <c r="A86" s="7"/>
      <c r="B86" s="14"/>
    </row>
    <row r="87" spans="1:2" s="8" customFormat="1" ht="25.15" customHeight="1">
      <c r="A87" s="7"/>
      <c r="B87" s="14"/>
    </row>
    <row r="88" spans="1:2" s="8" customFormat="1" ht="25.15" customHeight="1">
      <c r="A88" s="7"/>
      <c r="B88" s="14"/>
    </row>
    <row r="89" spans="1:2" s="8" customFormat="1" ht="25.15" customHeight="1">
      <c r="A89" s="7"/>
      <c r="B89" s="14"/>
    </row>
    <row r="90" spans="1:2" s="8" customFormat="1" ht="25.15" customHeight="1">
      <c r="A90" s="7"/>
      <c r="B90" s="14"/>
    </row>
    <row r="91" spans="1:2" s="8" customFormat="1" ht="25.15" customHeight="1">
      <c r="A91" s="7"/>
      <c r="B91" s="14"/>
    </row>
    <row r="92" spans="1:2" s="8" customFormat="1" ht="25.15" customHeight="1">
      <c r="A92" s="7"/>
      <c r="B92" s="14"/>
    </row>
    <row r="93" spans="1:2" s="8" customFormat="1" ht="25.15" customHeight="1">
      <c r="A93" s="7"/>
      <c r="B93" s="14"/>
    </row>
    <row r="94" spans="1:2" s="8" customFormat="1" ht="25.15" customHeight="1">
      <c r="A94" s="7"/>
      <c r="B94" s="14"/>
    </row>
    <row r="95" spans="1:2" s="8" customFormat="1" ht="25.15" customHeight="1">
      <c r="A95" s="7"/>
      <c r="B95" s="14"/>
    </row>
    <row r="96" spans="1:2" s="8" customFormat="1" ht="25.15" customHeight="1">
      <c r="A96" s="7"/>
      <c r="B96" s="14"/>
    </row>
    <row r="97" spans="1:2" s="8" customFormat="1" ht="25.15" customHeight="1">
      <c r="A97" s="7"/>
      <c r="B97" s="14"/>
    </row>
    <row r="98" spans="1:2" s="8" customFormat="1" ht="25.15" customHeight="1">
      <c r="A98" s="7"/>
      <c r="B98" s="14"/>
    </row>
    <row r="99" spans="1:2" s="8" customFormat="1" ht="25.15" customHeight="1">
      <c r="A99" s="7"/>
      <c r="B99" s="14"/>
    </row>
    <row r="100" spans="1:2" s="8" customFormat="1" ht="25.15" customHeight="1">
      <c r="A100" s="7"/>
      <c r="B100" s="14"/>
    </row>
    <row r="101" spans="1:2" s="8" customFormat="1" ht="25.15" customHeight="1">
      <c r="A101" s="7"/>
      <c r="B101" s="14"/>
    </row>
    <row r="102" spans="1:2" s="8" customFormat="1" ht="25.15" customHeight="1">
      <c r="A102" s="7"/>
      <c r="B102" s="14"/>
    </row>
    <row r="103" spans="1:2" s="8" customFormat="1" ht="25.15" customHeight="1">
      <c r="A103" s="7"/>
      <c r="B103" s="14"/>
    </row>
    <row r="104" spans="1:2" s="8" customFormat="1" ht="25.15" customHeight="1">
      <c r="A104" s="7"/>
      <c r="B104" s="14"/>
    </row>
    <row r="105" spans="1:2" s="8" customFormat="1" ht="25.15" customHeight="1">
      <c r="A105" s="7"/>
      <c r="B105" s="14"/>
    </row>
    <row r="106" spans="1:2" s="8" customFormat="1" ht="25.15" customHeight="1">
      <c r="A106" s="7"/>
      <c r="B106" s="14"/>
    </row>
    <row r="107" spans="1:2" s="8" customFormat="1" ht="25.15" customHeight="1">
      <c r="A107" s="7"/>
      <c r="B107" s="14"/>
    </row>
    <row r="108" spans="1:2" s="8" customFormat="1" ht="25.15" customHeight="1">
      <c r="A108" s="7"/>
      <c r="B108" s="14"/>
    </row>
    <row r="109" spans="1:2" s="8" customFormat="1" ht="25.15" customHeight="1">
      <c r="A109" s="7"/>
      <c r="B109" s="14"/>
    </row>
  </sheetData>
  <mergeCells count="8">
    <mergeCell ref="B11:B12"/>
    <mergeCell ref="C11:C12"/>
    <mergeCell ref="B5:C5"/>
    <mergeCell ref="A10:C10"/>
    <mergeCell ref="A7:C7"/>
    <mergeCell ref="A8:C8"/>
    <mergeCell ref="A9:C9"/>
    <mergeCell ref="A11:A12"/>
  </mergeCells>
  <phoneticPr fontId="0" type="noConversion"/>
  <pageMargins left="0.43307086614173229" right="0.31496062992125984" top="0.78740157480314965" bottom="0.78740157480314965" header="0.51181102362204722" footer="0.51181102362204722"/>
  <pageSetup paperSize="9" scale="68" orientation="landscape" r:id="rId1"/>
  <headerFooter alignWithMargins="0"/>
  <rowBreaks count="1" manualBreakCount="1">
    <brk id="2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1"/>
  <sheetViews>
    <sheetView tabSelected="1" view="pageBreakPreview" zoomScale="60" zoomScalePageLayoutView="30" workbookViewId="0">
      <selection activeCell="B13" sqref="B13"/>
    </sheetView>
  </sheetViews>
  <sheetFormatPr defaultColWidth="8.85546875" defaultRowHeight="25.5"/>
  <cols>
    <col min="1" max="1" width="7.42578125" style="3" customWidth="1"/>
    <col min="2" max="2" width="92.5703125" style="73" customWidth="1"/>
    <col min="3" max="3" width="18.28515625" style="4" customWidth="1"/>
    <col min="4" max="4" width="23.140625" style="1" customWidth="1"/>
    <col min="5" max="19" width="8.85546875" style="1"/>
    <col min="20" max="20" width="8" style="1" customWidth="1"/>
    <col min="21" max="16384" width="8.85546875" style="1"/>
  </cols>
  <sheetData>
    <row r="1" spans="1:3" s="4" customFormat="1" ht="151.5" customHeight="1">
      <c r="A1" s="112" t="s">
        <v>6</v>
      </c>
      <c r="B1" s="110" t="s">
        <v>69</v>
      </c>
      <c r="C1" s="108" t="s">
        <v>75</v>
      </c>
    </row>
    <row r="2" spans="1:3" s="13" customFormat="1" ht="76.5" customHeight="1">
      <c r="A2" s="113"/>
      <c r="B2" s="111"/>
      <c r="C2" s="109"/>
    </row>
    <row r="3" spans="1:3" s="13" customFormat="1" ht="26.25" customHeight="1">
      <c r="A3" s="24">
        <v>1</v>
      </c>
      <c r="B3" s="24">
        <v>2</v>
      </c>
      <c r="C3" s="24">
        <v>3</v>
      </c>
    </row>
    <row r="4" spans="1:3" s="32" customFormat="1" ht="52.5" customHeight="1">
      <c r="A4" s="29"/>
      <c r="B4" s="56" t="s">
        <v>89</v>
      </c>
      <c r="C4" s="33"/>
    </row>
    <row r="5" spans="1:3" s="13" customFormat="1" ht="24" customHeight="1">
      <c r="A5" s="25">
        <v>1</v>
      </c>
      <c r="B5" s="57" t="s">
        <v>63</v>
      </c>
      <c r="C5" s="77">
        <v>1</v>
      </c>
    </row>
    <row r="6" spans="1:3" s="13" customFormat="1" ht="24" customHeight="1">
      <c r="A6" s="25">
        <v>2</v>
      </c>
      <c r="B6" s="58" t="s">
        <v>102</v>
      </c>
      <c r="C6" s="77">
        <v>2</v>
      </c>
    </row>
    <row r="7" spans="1:3" s="13" customFormat="1" ht="24" customHeight="1">
      <c r="A7" s="25">
        <v>3</v>
      </c>
      <c r="B7" s="58" t="s">
        <v>27</v>
      </c>
      <c r="C7" s="77">
        <v>2</v>
      </c>
    </row>
    <row r="8" spans="1:3" s="13" customFormat="1" ht="24" customHeight="1">
      <c r="A8" s="25">
        <v>4</v>
      </c>
      <c r="B8" s="58" t="s">
        <v>103</v>
      </c>
      <c r="C8" s="77">
        <v>5</v>
      </c>
    </row>
    <row r="9" spans="1:3" s="46" customFormat="1" ht="24" customHeight="1">
      <c r="A9" s="45">
        <v>5</v>
      </c>
      <c r="B9" s="59" t="s">
        <v>104</v>
      </c>
      <c r="C9" s="78">
        <v>5</v>
      </c>
    </row>
    <row r="10" spans="1:3" s="13" customFormat="1" ht="24" customHeight="1">
      <c r="A10" s="25">
        <v>6</v>
      </c>
      <c r="B10" s="58" t="s">
        <v>65</v>
      </c>
      <c r="C10" s="77">
        <v>5</v>
      </c>
    </row>
    <row r="11" spans="1:3" s="35" customFormat="1" ht="24" customHeight="1">
      <c r="A11" s="34">
        <v>7</v>
      </c>
      <c r="B11" s="58" t="s">
        <v>82</v>
      </c>
      <c r="C11" s="77">
        <v>1</v>
      </c>
    </row>
    <row r="12" spans="1:3" s="35" customFormat="1" ht="24" customHeight="1">
      <c r="A12" s="34">
        <v>8</v>
      </c>
      <c r="B12" s="60" t="s">
        <v>56</v>
      </c>
      <c r="C12" s="77">
        <v>1</v>
      </c>
    </row>
    <row r="13" spans="1:3" s="13" customFormat="1" ht="24" customHeight="1">
      <c r="A13" s="36">
        <v>9</v>
      </c>
      <c r="B13" s="58" t="s">
        <v>54</v>
      </c>
      <c r="C13" s="77">
        <v>2</v>
      </c>
    </row>
    <row r="14" spans="1:3" s="13" customFormat="1" ht="24" customHeight="1">
      <c r="A14" s="36">
        <v>10</v>
      </c>
      <c r="B14" s="58" t="s">
        <v>57</v>
      </c>
      <c r="C14" s="77">
        <v>1</v>
      </c>
    </row>
    <row r="15" spans="1:3" s="13" customFormat="1" ht="24" customHeight="1">
      <c r="A15" s="36">
        <v>11</v>
      </c>
      <c r="B15" s="58" t="s">
        <v>11</v>
      </c>
      <c r="C15" s="77">
        <v>1</v>
      </c>
    </row>
    <row r="16" spans="1:3" s="13" customFormat="1" ht="24" customHeight="1">
      <c r="A16" s="36">
        <v>12</v>
      </c>
      <c r="B16" s="61" t="s">
        <v>30</v>
      </c>
      <c r="C16" s="77">
        <v>2</v>
      </c>
    </row>
    <row r="17" spans="1:3" s="22" customFormat="1" ht="33" customHeight="1">
      <c r="A17" s="37"/>
      <c r="B17" s="62" t="s">
        <v>12</v>
      </c>
      <c r="C17" s="79">
        <f>SUM(C5:C16)</f>
        <v>28</v>
      </c>
    </row>
    <row r="18" spans="1:3" s="13" customFormat="1">
      <c r="A18" s="25"/>
      <c r="B18" s="63" t="s">
        <v>52</v>
      </c>
      <c r="C18" s="79">
        <f t="shared" ref="C18" si="0">SUM(C5+C6+C7+C8)</f>
        <v>10</v>
      </c>
    </row>
    <row r="19" spans="1:3" s="13" customFormat="1" ht="18" customHeight="1">
      <c r="A19" s="25"/>
      <c r="B19" s="63" t="s">
        <v>49</v>
      </c>
      <c r="C19" s="79">
        <f>C9+C10+C11+C12+C13</f>
        <v>14</v>
      </c>
    </row>
    <row r="20" spans="1:3" s="13" customFormat="1" ht="18" customHeight="1">
      <c r="A20" s="25"/>
      <c r="B20" s="63" t="s">
        <v>53</v>
      </c>
      <c r="C20" s="79">
        <f>SUM(C14)</f>
        <v>1</v>
      </c>
    </row>
    <row r="21" spans="1:3" s="13" customFormat="1" ht="18.75" customHeight="1">
      <c r="A21" s="25"/>
      <c r="B21" s="63" t="s">
        <v>50</v>
      </c>
      <c r="C21" s="79">
        <f>SUM(C15+C16)</f>
        <v>3</v>
      </c>
    </row>
    <row r="22" spans="1:3" s="32" customFormat="1" ht="58.5" customHeight="1">
      <c r="A22" s="29"/>
      <c r="B22" s="56" t="s">
        <v>64</v>
      </c>
      <c r="C22" s="30"/>
    </row>
    <row r="23" spans="1:3" s="13" customFormat="1" ht="25.5" customHeight="1">
      <c r="A23" s="25">
        <v>1</v>
      </c>
      <c r="B23" s="57" t="s">
        <v>63</v>
      </c>
      <c r="C23" s="77">
        <v>1</v>
      </c>
    </row>
    <row r="24" spans="1:3" s="13" customFormat="1" ht="25.5" customHeight="1">
      <c r="A24" s="25">
        <v>2</v>
      </c>
      <c r="B24" s="58" t="s">
        <v>105</v>
      </c>
      <c r="C24" s="77">
        <v>5</v>
      </c>
    </row>
    <row r="25" spans="1:3" s="46" customFormat="1" ht="25.5" customHeight="1">
      <c r="A25" s="45">
        <v>3</v>
      </c>
      <c r="B25" s="59" t="s">
        <v>27</v>
      </c>
      <c r="C25" s="78">
        <v>4</v>
      </c>
    </row>
    <row r="26" spans="1:3" s="13" customFormat="1" ht="25.5" customHeight="1">
      <c r="A26" s="25">
        <v>4</v>
      </c>
      <c r="B26" s="58" t="s">
        <v>103</v>
      </c>
      <c r="C26" s="77">
        <v>1</v>
      </c>
    </row>
    <row r="27" spans="1:3" s="13" customFormat="1" ht="25.5" customHeight="1">
      <c r="A27" s="25">
        <v>5</v>
      </c>
      <c r="B27" s="57" t="s">
        <v>110</v>
      </c>
      <c r="C27" s="77">
        <v>2</v>
      </c>
    </row>
    <row r="28" spans="1:3" s="46" customFormat="1" ht="25.5" customHeight="1">
      <c r="A28" s="25">
        <v>6</v>
      </c>
      <c r="B28" s="59" t="s">
        <v>65</v>
      </c>
      <c r="C28" s="78">
        <v>8</v>
      </c>
    </row>
    <row r="29" spans="1:3" s="46" customFormat="1" ht="25.5" customHeight="1">
      <c r="A29" s="45">
        <v>7</v>
      </c>
      <c r="B29" s="59" t="s">
        <v>91</v>
      </c>
      <c r="C29" s="78">
        <v>1</v>
      </c>
    </row>
    <row r="30" spans="1:3" s="13" customFormat="1" ht="25.5" customHeight="1">
      <c r="A30" s="25">
        <v>8</v>
      </c>
      <c r="B30" s="58" t="s">
        <v>107</v>
      </c>
      <c r="C30" s="77">
        <v>1</v>
      </c>
    </row>
    <row r="31" spans="1:3" s="13" customFormat="1" ht="25.5" customHeight="1">
      <c r="A31" s="25">
        <v>9</v>
      </c>
      <c r="B31" s="58" t="s">
        <v>11</v>
      </c>
      <c r="C31" s="77">
        <v>1</v>
      </c>
    </row>
    <row r="32" spans="1:3" s="13" customFormat="1" ht="25.5" customHeight="1">
      <c r="A32" s="25">
        <v>10</v>
      </c>
      <c r="B32" s="57" t="s">
        <v>30</v>
      </c>
      <c r="C32" s="77">
        <v>1</v>
      </c>
    </row>
    <row r="33" spans="1:4" s="13" customFormat="1" ht="25.5" customHeight="1">
      <c r="A33" s="45">
        <v>11</v>
      </c>
      <c r="B33" s="58" t="s">
        <v>57</v>
      </c>
      <c r="C33" s="77">
        <v>1</v>
      </c>
    </row>
    <row r="34" spans="1:4" s="22" customFormat="1" ht="28.5" customHeight="1">
      <c r="A34" s="26"/>
      <c r="B34" s="62" t="s">
        <v>12</v>
      </c>
      <c r="C34" s="79">
        <f>SUM(C23:C33)</f>
        <v>26</v>
      </c>
    </row>
    <row r="35" spans="1:4" s="13" customFormat="1" ht="23.25" customHeight="1">
      <c r="A35" s="25"/>
      <c r="B35" s="63" t="s">
        <v>52</v>
      </c>
      <c r="C35" s="79">
        <f>SUM(C23+C24+C25+C26+C27)</f>
        <v>13</v>
      </c>
    </row>
    <row r="36" spans="1:4" s="13" customFormat="1" ht="23.25" customHeight="1">
      <c r="A36" s="25"/>
      <c r="B36" s="63" t="s">
        <v>49</v>
      </c>
      <c r="C36" s="79">
        <f>SUM(C28+C29+C30)</f>
        <v>10</v>
      </c>
    </row>
    <row r="37" spans="1:4" s="13" customFormat="1" ht="23.25" customHeight="1">
      <c r="A37" s="25"/>
      <c r="B37" s="63" t="s">
        <v>53</v>
      </c>
      <c r="C37" s="79">
        <f>SUM(C33)</f>
        <v>1</v>
      </c>
    </row>
    <row r="38" spans="1:4" s="13" customFormat="1" ht="25.5" customHeight="1">
      <c r="A38" s="25"/>
      <c r="B38" s="63" t="s">
        <v>50</v>
      </c>
      <c r="C38" s="79">
        <f>SUM(C32+C31)</f>
        <v>2</v>
      </c>
    </row>
    <row r="39" spans="1:4" s="32" customFormat="1" ht="44.25" customHeight="1">
      <c r="A39" s="29"/>
      <c r="B39" s="56" t="s">
        <v>26</v>
      </c>
      <c r="C39" s="30"/>
    </row>
    <row r="40" spans="1:4" s="13" customFormat="1" ht="27.75" customHeight="1">
      <c r="A40" s="25">
        <v>1</v>
      </c>
      <c r="B40" s="57" t="s">
        <v>63</v>
      </c>
      <c r="C40" s="77">
        <v>1</v>
      </c>
      <c r="D40" s="31"/>
    </row>
    <row r="41" spans="1:4" s="13" customFormat="1" ht="24" customHeight="1">
      <c r="A41" s="25">
        <v>2</v>
      </c>
      <c r="B41" s="57" t="s">
        <v>16</v>
      </c>
      <c r="C41" s="77">
        <v>1</v>
      </c>
    </row>
    <row r="42" spans="1:4" s="13" customFormat="1" ht="24.75" customHeight="1">
      <c r="A42" s="25">
        <v>3</v>
      </c>
      <c r="B42" s="58" t="s">
        <v>65</v>
      </c>
      <c r="C42" s="77">
        <v>1</v>
      </c>
    </row>
    <row r="43" spans="1:4" s="13" customFormat="1" ht="21" customHeight="1">
      <c r="A43" s="25">
        <v>4</v>
      </c>
      <c r="B43" s="57" t="s">
        <v>28</v>
      </c>
      <c r="C43" s="77">
        <v>1</v>
      </c>
    </row>
    <row r="44" spans="1:4" s="13" customFormat="1" ht="27" customHeight="1">
      <c r="A44" s="25">
        <v>5</v>
      </c>
      <c r="B44" s="58" t="s">
        <v>57</v>
      </c>
      <c r="C44" s="77">
        <v>1</v>
      </c>
    </row>
    <row r="45" spans="1:4" s="13" customFormat="1" ht="24.75" customHeight="1">
      <c r="A45" s="25">
        <v>6</v>
      </c>
      <c r="B45" s="57" t="s">
        <v>11</v>
      </c>
      <c r="C45" s="77">
        <v>0.5</v>
      </c>
    </row>
    <row r="46" spans="1:4" s="13" customFormat="1" ht="16.5" customHeight="1">
      <c r="A46" s="25"/>
      <c r="B46" s="57"/>
      <c r="C46" s="77"/>
    </row>
    <row r="47" spans="1:4" s="22" customFormat="1" ht="24" customHeight="1">
      <c r="A47" s="26"/>
      <c r="B47" s="64" t="s">
        <v>29</v>
      </c>
      <c r="C47" s="79">
        <f t="shared" ref="C47" si="1">SUM(C40:C45)</f>
        <v>5.5</v>
      </c>
    </row>
    <row r="48" spans="1:4" s="13" customFormat="1" ht="19.5" customHeight="1">
      <c r="A48" s="25"/>
      <c r="B48" s="63" t="s">
        <v>52</v>
      </c>
      <c r="C48" s="79">
        <f t="shared" ref="C48" si="2">SUM(C40)</f>
        <v>1</v>
      </c>
    </row>
    <row r="49" spans="1:4" s="13" customFormat="1" ht="21" customHeight="1">
      <c r="A49" s="25"/>
      <c r="B49" s="63" t="s">
        <v>49</v>
      </c>
      <c r="C49" s="79">
        <f t="shared" ref="C49" si="3">SUM(C41+C42+C43)</f>
        <v>3</v>
      </c>
    </row>
    <row r="50" spans="1:4" s="13" customFormat="1" ht="21" customHeight="1">
      <c r="A50" s="25"/>
      <c r="B50" s="63" t="s">
        <v>53</v>
      </c>
      <c r="C50" s="79">
        <f t="shared" ref="C50" si="4">SUM(C44)</f>
        <v>1</v>
      </c>
    </row>
    <row r="51" spans="1:4" s="13" customFormat="1" ht="18.75" customHeight="1">
      <c r="A51" s="25"/>
      <c r="B51" s="63" t="s">
        <v>50</v>
      </c>
      <c r="C51" s="79">
        <f>C45</f>
        <v>0.5</v>
      </c>
    </row>
    <row r="52" spans="1:4" s="32" customFormat="1" ht="57" customHeight="1">
      <c r="A52" s="29"/>
      <c r="B52" s="65" t="s">
        <v>42</v>
      </c>
      <c r="C52" s="30"/>
    </row>
    <row r="53" spans="1:4" s="13" customFormat="1" ht="27.75" customHeight="1">
      <c r="A53" s="25">
        <v>1</v>
      </c>
      <c r="B53" s="57" t="s">
        <v>106</v>
      </c>
      <c r="C53" s="77">
        <v>1</v>
      </c>
    </row>
    <row r="54" spans="1:4" s="13" customFormat="1" ht="24.75" customHeight="1">
      <c r="A54" s="25">
        <v>2</v>
      </c>
      <c r="B54" s="57" t="s">
        <v>1</v>
      </c>
      <c r="C54" s="77">
        <v>1</v>
      </c>
    </row>
    <row r="55" spans="1:4" s="13" customFormat="1" ht="24.75" customHeight="1">
      <c r="A55" s="25">
        <v>3</v>
      </c>
      <c r="B55" s="58" t="s">
        <v>65</v>
      </c>
      <c r="C55" s="77">
        <v>3</v>
      </c>
      <c r="D55" s="96" t="e">
        <f>#REF!+#REF!+#REF!</f>
        <v>#REF!</v>
      </c>
    </row>
    <row r="56" spans="1:4" s="13" customFormat="1" ht="24.75" customHeight="1">
      <c r="A56" s="25">
        <v>4</v>
      </c>
      <c r="B56" s="57" t="s">
        <v>14</v>
      </c>
      <c r="C56" s="77">
        <v>1</v>
      </c>
    </row>
    <row r="57" spans="1:4" s="13" customFormat="1" ht="24.75" customHeight="1">
      <c r="A57" s="25">
        <v>5</v>
      </c>
      <c r="B57" s="57" t="s">
        <v>32</v>
      </c>
      <c r="C57" s="77">
        <v>0.5</v>
      </c>
    </row>
    <row r="58" spans="1:4" s="13" customFormat="1" ht="24.75" customHeight="1">
      <c r="A58" s="25">
        <v>6</v>
      </c>
      <c r="B58" s="58" t="s">
        <v>57</v>
      </c>
      <c r="C58" s="77">
        <v>1</v>
      </c>
    </row>
    <row r="59" spans="1:4" s="13" customFormat="1" ht="24.75" customHeight="1">
      <c r="A59" s="25">
        <v>7</v>
      </c>
      <c r="B59" s="57" t="s">
        <v>33</v>
      </c>
      <c r="C59" s="77">
        <v>1</v>
      </c>
    </row>
    <row r="60" spans="1:4" s="13" customFormat="1" ht="24.75" customHeight="1">
      <c r="A60" s="25">
        <v>8</v>
      </c>
      <c r="B60" s="57" t="s">
        <v>66</v>
      </c>
      <c r="C60" s="77">
        <v>2</v>
      </c>
    </row>
    <row r="61" spans="1:4" s="22" customFormat="1" ht="27" customHeight="1">
      <c r="A61" s="26"/>
      <c r="B61" s="64" t="s">
        <v>43</v>
      </c>
      <c r="C61" s="79">
        <f>SUM(C53:C60)</f>
        <v>10.5</v>
      </c>
      <c r="D61" s="28" t="e">
        <f t="shared" ref="D61" si="5">SUM(D53:D60)</f>
        <v>#REF!</v>
      </c>
    </row>
    <row r="62" spans="1:4" s="13" customFormat="1" ht="23.25" customHeight="1">
      <c r="A62" s="25"/>
      <c r="B62" s="63" t="s">
        <v>52</v>
      </c>
      <c r="C62" s="79">
        <f>SUM(C53+C54)</f>
        <v>2</v>
      </c>
    </row>
    <row r="63" spans="1:4" s="13" customFormat="1" ht="21" customHeight="1">
      <c r="A63" s="25"/>
      <c r="B63" s="63" t="s">
        <v>49</v>
      </c>
      <c r="C63" s="79">
        <f>SUM(C56+C55+C57)</f>
        <v>4.5</v>
      </c>
    </row>
    <row r="64" spans="1:4" s="13" customFormat="1" ht="23.25" customHeight="1">
      <c r="A64" s="25"/>
      <c r="B64" s="63" t="s">
        <v>53</v>
      </c>
      <c r="C64" s="79">
        <f t="shared" ref="C64" si="6">SUM(C58)</f>
        <v>1</v>
      </c>
    </row>
    <row r="65" spans="1:3" s="13" customFormat="1" ht="22.5" customHeight="1">
      <c r="A65" s="25"/>
      <c r="B65" s="63" t="s">
        <v>50</v>
      </c>
      <c r="C65" s="79">
        <f t="shared" ref="C65" si="7">SUM(C60+C59)</f>
        <v>3</v>
      </c>
    </row>
    <row r="66" spans="1:3" s="32" customFormat="1" ht="51">
      <c r="A66" s="29"/>
      <c r="B66" s="56" t="s">
        <v>36</v>
      </c>
      <c r="C66" s="30"/>
    </row>
    <row r="67" spans="1:3" s="13" customFormat="1" ht="23.25" customHeight="1">
      <c r="A67" s="25">
        <v>1</v>
      </c>
      <c r="B67" s="57" t="s">
        <v>0</v>
      </c>
      <c r="C67" s="77">
        <v>1</v>
      </c>
    </row>
    <row r="68" spans="1:3" s="46" customFormat="1" ht="26.25">
      <c r="A68" s="45">
        <v>2</v>
      </c>
      <c r="B68" s="66" t="s">
        <v>108</v>
      </c>
      <c r="C68" s="78">
        <v>1</v>
      </c>
    </row>
    <row r="69" spans="1:3" s="13" customFormat="1" ht="22.5" customHeight="1">
      <c r="A69" s="25">
        <v>6</v>
      </c>
      <c r="B69" s="58" t="s">
        <v>65</v>
      </c>
      <c r="C69" s="77">
        <v>2</v>
      </c>
    </row>
    <row r="70" spans="1:3" s="13" customFormat="1" ht="26.25">
      <c r="A70" s="25">
        <v>5</v>
      </c>
      <c r="B70" s="57" t="s">
        <v>28</v>
      </c>
      <c r="C70" s="77">
        <v>1</v>
      </c>
    </row>
    <row r="71" spans="1:3" s="13" customFormat="1" ht="26.25">
      <c r="A71" s="25">
        <v>9</v>
      </c>
      <c r="B71" s="58" t="s">
        <v>57</v>
      </c>
      <c r="C71" s="77">
        <v>1</v>
      </c>
    </row>
    <row r="72" spans="1:3" s="13" customFormat="1" ht="26.25">
      <c r="A72" s="25">
        <v>10</v>
      </c>
      <c r="B72" s="57" t="s">
        <v>37</v>
      </c>
      <c r="C72" s="77">
        <v>1</v>
      </c>
    </row>
    <row r="73" spans="1:3" s="13" customFormat="1" ht="26.25">
      <c r="A73" s="25">
        <v>13</v>
      </c>
      <c r="B73" s="57" t="s">
        <v>68</v>
      </c>
      <c r="C73" s="77">
        <v>2</v>
      </c>
    </row>
    <row r="74" spans="1:3" s="22" customFormat="1">
      <c r="A74" s="26"/>
      <c r="B74" s="67" t="s">
        <v>29</v>
      </c>
      <c r="C74" s="79">
        <f t="shared" ref="C74" si="8">SUM(C67:C73)</f>
        <v>9</v>
      </c>
    </row>
    <row r="75" spans="1:3" s="13" customFormat="1">
      <c r="A75" s="25"/>
      <c r="B75" s="63" t="s">
        <v>52</v>
      </c>
      <c r="C75" s="79">
        <f t="shared" ref="C75" si="9">SUM(C67+C68)</f>
        <v>2</v>
      </c>
    </row>
    <row r="76" spans="1:3" s="13" customFormat="1">
      <c r="A76" s="25"/>
      <c r="B76" s="63" t="s">
        <v>49</v>
      </c>
      <c r="C76" s="79">
        <f>SUM(+C70+C69)</f>
        <v>3</v>
      </c>
    </row>
    <row r="77" spans="1:3" s="13" customFormat="1">
      <c r="A77" s="25"/>
      <c r="B77" s="63" t="s">
        <v>53</v>
      </c>
      <c r="C77" s="79">
        <f>SUM(C71)</f>
        <v>1</v>
      </c>
    </row>
    <row r="78" spans="1:3" s="13" customFormat="1" ht="18.75" customHeight="1">
      <c r="A78" s="25"/>
      <c r="B78" s="63" t="s">
        <v>50</v>
      </c>
      <c r="C78" s="79">
        <f>SUM(C72+C73)</f>
        <v>3</v>
      </c>
    </row>
    <row r="79" spans="1:3" s="13" customFormat="1" ht="24.75" customHeight="1">
      <c r="A79" s="25"/>
      <c r="B79" s="67" t="s">
        <v>13</v>
      </c>
      <c r="C79" s="28"/>
    </row>
    <row r="80" spans="1:3" s="13" customFormat="1" ht="24.75" customHeight="1">
      <c r="A80" s="25">
        <v>1</v>
      </c>
      <c r="B80" s="68" t="s">
        <v>98</v>
      </c>
      <c r="C80" s="27">
        <v>1</v>
      </c>
    </row>
    <row r="81" spans="1:3" s="13" customFormat="1" ht="24.75" customHeight="1">
      <c r="A81" s="25">
        <v>2</v>
      </c>
      <c r="B81" s="68" t="s">
        <v>14</v>
      </c>
      <c r="C81" s="27">
        <v>0.5</v>
      </c>
    </row>
    <row r="82" spans="1:3" s="13" customFormat="1" ht="24.75" customHeight="1">
      <c r="A82" s="25"/>
      <c r="B82" s="69" t="s">
        <v>15</v>
      </c>
      <c r="C82" s="28">
        <f>SUM(C80:C81)</f>
        <v>1.5</v>
      </c>
    </row>
    <row r="83" spans="1:3" s="13" customFormat="1" ht="24.75" customHeight="1">
      <c r="A83" s="25"/>
      <c r="B83" s="69" t="s">
        <v>62</v>
      </c>
      <c r="C83" s="27"/>
    </row>
    <row r="84" spans="1:3" s="13" customFormat="1" ht="24.75" customHeight="1">
      <c r="A84" s="25">
        <v>1</v>
      </c>
      <c r="B84" s="68" t="s">
        <v>99</v>
      </c>
      <c r="C84" s="27">
        <v>1</v>
      </c>
    </row>
    <row r="85" spans="1:3" s="13" customFormat="1" ht="24.75" customHeight="1">
      <c r="A85" s="25"/>
      <c r="B85" s="69" t="s">
        <v>15</v>
      </c>
      <c r="C85" s="28">
        <f>SUM(C84:C84)</f>
        <v>1</v>
      </c>
    </row>
    <row r="86" spans="1:3" s="13" customFormat="1" ht="24.75" customHeight="1">
      <c r="A86" s="25"/>
      <c r="B86" s="69" t="s">
        <v>92</v>
      </c>
      <c r="C86" s="27"/>
    </row>
    <row r="87" spans="1:3" s="13" customFormat="1" ht="24.75" customHeight="1">
      <c r="A87" s="25">
        <v>1</v>
      </c>
      <c r="B87" s="68" t="s">
        <v>100</v>
      </c>
      <c r="C87" s="27">
        <v>1</v>
      </c>
    </row>
    <row r="88" spans="1:3" s="13" customFormat="1" ht="24.75" customHeight="1">
      <c r="A88" s="25"/>
      <c r="B88" s="69" t="s">
        <v>15</v>
      </c>
      <c r="C88" s="28">
        <f>SUM(C87:C87)</f>
        <v>1</v>
      </c>
    </row>
    <row r="89" spans="1:3" s="13" customFormat="1" ht="24.75" customHeight="1">
      <c r="A89" s="25"/>
      <c r="B89" s="69" t="s">
        <v>93</v>
      </c>
      <c r="C89" s="28"/>
    </row>
    <row r="90" spans="1:3" s="13" customFormat="1" ht="24.75" customHeight="1">
      <c r="A90" s="25">
        <v>1</v>
      </c>
      <c r="B90" s="68" t="s">
        <v>99</v>
      </c>
      <c r="C90" s="27">
        <v>1</v>
      </c>
    </row>
    <row r="91" spans="1:3" s="13" customFormat="1" ht="24.75" customHeight="1">
      <c r="A91" s="25">
        <v>3</v>
      </c>
      <c r="B91" s="58" t="s">
        <v>57</v>
      </c>
      <c r="C91" s="27">
        <v>0.25</v>
      </c>
    </row>
    <row r="92" spans="1:3" s="13" customFormat="1" ht="24.75" customHeight="1">
      <c r="A92" s="25"/>
      <c r="B92" s="69" t="s">
        <v>15</v>
      </c>
      <c r="C92" s="28">
        <f>SUM(C90:C91)</f>
        <v>1.25</v>
      </c>
    </row>
    <row r="93" spans="1:3" s="13" customFormat="1" ht="24.75" customHeight="1">
      <c r="A93" s="25"/>
      <c r="B93" s="69" t="s">
        <v>94</v>
      </c>
      <c r="C93" s="28"/>
    </row>
    <row r="94" spans="1:3" s="13" customFormat="1" ht="24.75" customHeight="1">
      <c r="A94" s="25">
        <v>1</v>
      </c>
      <c r="B94" s="68" t="s">
        <v>99</v>
      </c>
      <c r="C94" s="27">
        <v>1</v>
      </c>
    </row>
    <row r="95" spans="1:3" s="13" customFormat="1" ht="24.75" customHeight="1">
      <c r="A95" s="25"/>
      <c r="B95" s="69" t="s">
        <v>15</v>
      </c>
      <c r="C95" s="28">
        <f>SUM(C94:C94)</f>
        <v>1</v>
      </c>
    </row>
    <row r="96" spans="1:3" s="13" customFormat="1" ht="24.75" customHeight="1">
      <c r="A96" s="25"/>
      <c r="B96" s="69" t="s">
        <v>17</v>
      </c>
      <c r="C96" s="28"/>
    </row>
    <row r="97" spans="1:4" s="13" customFormat="1" ht="24.75" customHeight="1">
      <c r="A97" s="25">
        <v>1</v>
      </c>
      <c r="B97" s="68" t="s">
        <v>99</v>
      </c>
      <c r="C97" s="27">
        <v>0.5</v>
      </c>
    </row>
    <row r="98" spans="1:4" s="13" customFormat="1" ht="24.75" customHeight="1">
      <c r="A98" s="25"/>
      <c r="B98" s="69" t="s">
        <v>15</v>
      </c>
      <c r="C98" s="76">
        <f>C97</f>
        <v>0.5</v>
      </c>
    </row>
    <row r="99" spans="1:4" s="13" customFormat="1" ht="24.75" customHeight="1">
      <c r="A99" s="25"/>
      <c r="B99" s="69" t="s">
        <v>111</v>
      </c>
      <c r="C99" s="75"/>
    </row>
    <row r="100" spans="1:4" s="13" customFormat="1" ht="24.75" customHeight="1">
      <c r="A100" s="25">
        <v>1</v>
      </c>
      <c r="B100" s="68" t="s">
        <v>99</v>
      </c>
      <c r="C100" s="27">
        <v>1</v>
      </c>
    </row>
    <row r="101" spans="1:4" s="13" customFormat="1" ht="24.75" customHeight="1">
      <c r="A101" s="25">
        <v>2</v>
      </c>
      <c r="B101" s="58" t="s">
        <v>57</v>
      </c>
      <c r="C101" s="27">
        <v>0.5</v>
      </c>
    </row>
    <row r="102" spans="1:4" s="13" customFormat="1" ht="24.75" customHeight="1">
      <c r="A102" s="25"/>
      <c r="B102" s="69" t="s">
        <v>15</v>
      </c>
      <c r="C102" s="28">
        <f>SUM(C100:C101)</f>
        <v>1.5</v>
      </c>
      <c r="D102" s="28">
        <f t="shared" ref="D102" si="10">SUM(D100:D101)</f>
        <v>0</v>
      </c>
    </row>
    <row r="103" spans="1:4" s="13" customFormat="1" ht="24.75" customHeight="1">
      <c r="A103" s="25"/>
      <c r="B103" s="69" t="s">
        <v>18</v>
      </c>
      <c r="C103" s="28"/>
    </row>
    <row r="104" spans="1:4" s="13" customFormat="1" ht="24.75" customHeight="1">
      <c r="A104" s="25">
        <v>1</v>
      </c>
      <c r="B104" s="68" t="s">
        <v>98</v>
      </c>
      <c r="C104" s="27">
        <v>1</v>
      </c>
    </row>
    <row r="105" spans="1:4" s="13" customFormat="1" ht="24.75" customHeight="1">
      <c r="A105" s="25">
        <v>2</v>
      </c>
      <c r="B105" s="68" t="s">
        <v>16</v>
      </c>
      <c r="C105" s="27">
        <v>0.5</v>
      </c>
    </row>
    <row r="106" spans="1:4" s="13" customFormat="1" ht="24.75" customHeight="1">
      <c r="A106" s="25"/>
      <c r="B106" s="69" t="s">
        <v>15</v>
      </c>
      <c r="C106" s="28">
        <f>SUM(C104:C105)</f>
        <v>1.5</v>
      </c>
      <c r="D106" s="28">
        <f t="shared" ref="D106" si="11">SUM(D104:D105)</f>
        <v>0</v>
      </c>
    </row>
    <row r="107" spans="1:4" s="13" customFormat="1" ht="24.75" customHeight="1">
      <c r="A107" s="25"/>
      <c r="B107" s="69" t="s">
        <v>95</v>
      </c>
      <c r="C107" s="28"/>
    </row>
    <row r="108" spans="1:4" s="13" customFormat="1" ht="24.75" customHeight="1">
      <c r="A108" s="25">
        <v>1</v>
      </c>
      <c r="B108" s="68" t="s">
        <v>99</v>
      </c>
      <c r="C108" s="27">
        <v>1</v>
      </c>
    </row>
    <row r="109" spans="1:4" s="13" customFormat="1" ht="24.75" customHeight="1">
      <c r="A109" s="25"/>
      <c r="B109" s="69" t="s">
        <v>15</v>
      </c>
      <c r="C109" s="74">
        <f>C108</f>
        <v>1</v>
      </c>
    </row>
    <row r="110" spans="1:4" s="13" customFormat="1" ht="24.75" customHeight="1">
      <c r="A110" s="25"/>
      <c r="B110" s="69" t="s">
        <v>19</v>
      </c>
      <c r="C110" s="28"/>
    </row>
    <row r="111" spans="1:4" s="13" customFormat="1" ht="24.75" customHeight="1">
      <c r="A111" s="25">
        <v>1</v>
      </c>
      <c r="B111" s="68" t="s">
        <v>99</v>
      </c>
      <c r="C111" s="27">
        <v>1</v>
      </c>
    </row>
    <row r="112" spans="1:4" s="13" customFormat="1" ht="24.75" customHeight="1">
      <c r="A112" s="25"/>
      <c r="B112" s="69" t="s">
        <v>15</v>
      </c>
      <c r="C112" s="28">
        <f>SUM(C111:C111)</f>
        <v>1</v>
      </c>
    </row>
    <row r="113" spans="1:5" s="13" customFormat="1" ht="24.75" customHeight="1">
      <c r="A113" s="25"/>
      <c r="B113" s="69" t="s">
        <v>20</v>
      </c>
      <c r="C113" s="28"/>
    </row>
    <row r="114" spans="1:5" s="13" customFormat="1" ht="24.75" customHeight="1">
      <c r="A114" s="25">
        <v>1</v>
      </c>
      <c r="B114" s="68" t="s">
        <v>101</v>
      </c>
      <c r="C114" s="27">
        <v>1</v>
      </c>
    </row>
    <row r="115" spans="1:5" s="13" customFormat="1" ht="24.75" customHeight="1">
      <c r="A115" s="25">
        <v>2</v>
      </c>
      <c r="B115" s="68" t="s">
        <v>16</v>
      </c>
      <c r="C115" s="27">
        <v>0.5</v>
      </c>
    </row>
    <row r="116" spans="1:5" s="13" customFormat="1" ht="24.75" customHeight="1">
      <c r="A116" s="25"/>
      <c r="B116" s="67" t="s">
        <v>2</v>
      </c>
      <c r="C116" s="28">
        <f>SUM(C114:C115)</f>
        <v>1.5</v>
      </c>
      <c r="D116" s="28">
        <f t="shared" ref="D116" si="12">SUM(D114:D115)</f>
        <v>0</v>
      </c>
    </row>
    <row r="117" spans="1:5" s="13" customFormat="1" ht="24.75" customHeight="1">
      <c r="A117" s="25"/>
      <c r="B117" s="69" t="s">
        <v>21</v>
      </c>
      <c r="C117" s="28"/>
    </row>
    <row r="118" spans="1:5" s="13" customFormat="1" ht="24.75" customHeight="1">
      <c r="A118" s="25">
        <v>1</v>
      </c>
      <c r="B118" s="68" t="s">
        <v>99</v>
      </c>
      <c r="C118" s="27">
        <v>1</v>
      </c>
    </row>
    <row r="119" spans="1:5" s="13" customFormat="1" ht="24.75" customHeight="1">
      <c r="A119" s="25"/>
      <c r="B119" s="69" t="s">
        <v>15</v>
      </c>
      <c r="C119" s="28">
        <f>SUM(C118:C118)</f>
        <v>1</v>
      </c>
      <c r="D119" s="28">
        <f t="shared" ref="D119:E119" si="13">SUM(D118:D118)</f>
        <v>0</v>
      </c>
      <c r="E119" s="28">
        <f t="shared" si="13"/>
        <v>0</v>
      </c>
    </row>
    <row r="120" spans="1:5" s="13" customFormat="1" ht="24.75" customHeight="1">
      <c r="A120" s="25"/>
      <c r="B120" s="69" t="s">
        <v>22</v>
      </c>
      <c r="C120" s="28"/>
    </row>
    <row r="121" spans="1:5" s="13" customFormat="1" ht="24.75" customHeight="1">
      <c r="A121" s="25">
        <v>1</v>
      </c>
      <c r="B121" s="68" t="s">
        <v>101</v>
      </c>
      <c r="C121" s="27">
        <v>1</v>
      </c>
    </row>
    <row r="122" spans="1:5" s="13" customFormat="1" ht="24.75" customHeight="1">
      <c r="A122" s="25">
        <v>2</v>
      </c>
      <c r="B122" s="68" t="s">
        <v>16</v>
      </c>
      <c r="C122" s="27">
        <v>0.5</v>
      </c>
    </row>
    <row r="123" spans="1:5" s="13" customFormat="1" ht="24.75" customHeight="1">
      <c r="A123" s="25">
        <v>3</v>
      </c>
      <c r="B123" s="58" t="s">
        <v>57</v>
      </c>
      <c r="C123" s="27">
        <f>SUM(C122:C122)</f>
        <v>0.5</v>
      </c>
    </row>
    <row r="124" spans="1:5" s="13" customFormat="1" ht="24.75" customHeight="1">
      <c r="A124" s="25"/>
      <c r="B124" s="69" t="s">
        <v>15</v>
      </c>
      <c r="C124" s="28">
        <f>SUM(C121:C123)</f>
        <v>2</v>
      </c>
    </row>
    <row r="125" spans="1:5" s="13" customFormat="1" ht="25.5" customHeight="1">
      <c r="A125" s="25"/>
      <c r="B125" s="69" t="s">
        <v>61</v>
      </c>
      <c r="C125" s="28"/>
    </row>
    <row r="126" spans="1:5" s="13" customFormat="1" ht="25.5" customHeight="1">
      <c r="A126" s="25">
        <v>1</v>
      </c>
      <c r="B126" s="68" t="s">
        <v>99</v>
      </c>
      <c r="C126" s="27">
        <v>1</v>
      </c>
    </row>
    <row r="127" spans="1:5" s="13" customFormat="1" ht="25.5" customHeight="1">
      <c r="A127" s="25"/>
      <c r="B127" s="69" t="s">
        <v>15</v>
      </c>
      <c r="C127" s="28">
        <f>SUM(C126:C126)</f>
        <v>1</v>
      </c>
    </row>
    <row r="128" spans="1:5" s="13" customFormat="1" ht="25.5" customHeight="1">
      <c r="A128" s="25"/>
      <c r="B128" s="69" t="s">
        <v>23</v>
      </c>
      <c r="C128" s="28"/>
    </row>
    <row r="129" spans="1:3" s="13" customFormat="1" ht="25.5" customHeight="1">
      <c r="A129" s="25">
        <v>1</v>
      </c>
      <c r="B129" s="68" t="s">
        <v>101</v>
      </c>
      <c r="C129" s="27">
        <v>1</v>
      </c>
    </row>
    <row r="130" spans="1:3" s="13" customFormat="1" ht="25.5" customHeight="1">
      <c r="A130" s="25">
        <v>2</v>
      </c>
      <c r="B130" s="68" t="s">
        <v>16</v>
      </c>
      <c r="C130" s="27">
        <v>0.5</v>
      </c>
    </row>
    <row r="131" spans="1:3" s="13" customFormat="1" ht="25.5" customHeight="1">
      <c r="A131" s="25">
        <v>3</v>
      </c>
      <c r="B131" s="58" t="s">
        <v>57</v>
      </c>
      <c r="C131" s="27">
        <v>0.5</v>
      </c>
    </row>
    <row r="132" spans="1:3" s="13" customFormat="1" ht="25.5" customHeight="1">
      <c r="A132" s="25"/>
      <c r="B132" s="67" t="s">
        <v>2</v>
      </c>
      <c r="C132" s="28">
        <f>SUM(C129:C131)</f>
        <v>2</v>
      </c>
    </row>
    <row r="133" spans="1:3" s="13" customFormat="1" ht="25.5" customHeight="1">
      <c r="A133" s="25"/>
      <c r="B133" s="69" t="s">
        <v>24</v>
      </c>
      <c r="C133" s="28"/>
    </row>
    <row r="134" spans="1:3" s="13" customFormat="1" ht="25.5" customHeight="1">
      <c r="A134" s="25">
        <v>1</v>
      </c>
      <c r="B134" s="68" t="s">
        <v>101</v>
      </c>
      <c r="C134" s="27">
        <v>1</v>
      </c>
    </row>
    <row r="135" spans="1:3" s="13" customFormat="1" ht="25.5" customHeight="1">
      <c r="A135" s="25">
        <v>2</v>
      </c>
      <c r="B135" s="68" t="s">
        <v>14</v>
      </c>
      <c r="C135" s="27">
        <v>0.5</v>
      </c>
    </row>
    <row r="136" spans="1:3" s="13" customFormat="1" ht="25.5" customHeight="1">
      <c r="A136" s="25"/>
      <c r="B136" s="70" t="s">
        <v>15</v>
      </c>
      <c r="C136" s="28">
        <f>SUM(C134:C135)</f>
        <v>1.5</v>
      </c>
    </row>
    <row r="137" spans="1:3" s="13" customFormat="1" ht="25.5" customHeight="1">
      <c r="A137" s="25"/>
      <c r="B137" s="69" t="s">
        <v>80</v>
      </c>
      <c r="C137" s="28"/>
    </row>
    <row r="138" spans="1:3" s="13" customFormat="1" ht="25.5" customHeight="1">
      <c r="A138" s="25">
        <v>1</v>
      </c>
      <c r="B138" s="68" t="s">
        <v>101</v>
      </c>
      <c r="C138" s="27">
        <v>1</v>
      </c>
    </row>
    <row r="139" spans="1:3" s="13" customFormat="1" ht="25.5" customHeight="1">
      <c r="A139" s="25">
        <v>2</v>
      </c>
      <c r="B139" s="68" t="s">
        <v>16</v>
      </c>
      <c r="C139" s="27">
        <v>0.5</v>
      </c>
    </row>
    <row r="140" spans="1:3" s="13" customFormat="1" ht="25.5" customHeight="1">
      <c r="A140" s="25"/>
      <c r="B140" s="67" t="s">
        <v>2</v>
      </c>
      <c r="C140" s="28">
        <f>SUM(C138:C139)</f>
        <v>1.5</v>
      </c>
    </row>
    <row r="141" spans="1:3" s="13" customFormat="1" ht="25.5" customHeight="1">
      <c r="A141" s="25"/>
      <c r="B141" s="69" t="s">
        <v>25</v>
      </c>
      <c r="C141" s="28"/>
    </row>
    <row r="142" spans="1:3" s="13" customFormat="1" ht="25.5" customHeight="1">
      <c r="A142" s="25">
        <v>1</v>
      </c>
      <c r="B142" s="68" t="s">
        <v>101</v>
      </c>
      <c r="C142" s="27">
        <v>1</v>
      </c>
    </row>
    <row r="143" spans="1:3" s="13" customFormat="1" ht="25.5" customHeight="1">
      <c r="A143" s="25">
        <v>2</v>
      </c>
      <c r="B143" s="68" t="s">
        <v>16</v>
      </c>
      <c r="C143" s="27">
        <v>0.5</v>
      </c>
    </row>
    <row r="144" spans="1:3" s="13" customFormat="1" ht="25.5" customHeight="1">
      <c r="A144" s="25"/>
      <c r="B144" s="67" t="s">
        <v>2</v>
      </c>
      <c r="C144" s="28">
        <f>SUM(C142:C143)</f>
        <v>1.5</v>
      </c>
    </row>
    <row r="145" spans="1:3" s="13" customFormat="1" ht="25.5" customHeight="1">
      <c r="A145" s="25"/>
      <c r="B145" s="69" t="s">
        <v>96</v>
      </c>
      <c r="C145" s="28"/>
    </row>
    <row r="146" spans="1:3" s="13" customFormat="1" ht="25.5" customHeight="1">
      <c r="A146" s="25">
        <v>1</v>
      </c>
      <c r="B146" s="68" t="s">
        <v>99</v>
      </c>
      <c r="C146" s="27">
        <v>1</v>
      </c>
    </row>
    <row r="147" spans="1:3" s="13" customFormat="1" ht="25.5" customHeight="1">
      <c r="A147" s="25">
        <v>3</v>
      </c>
      <c r="B147" s="58" t="s">
        <v>57</v>
      </c>
      <c r="C147" s="27">
        <v>0.5</v>
      </c>
    </row>
    <row r="148" spans="1:3" s="13" customFormat="1" ht="25.5" customHeight="1">
      <c r="A148" s="25"/>
      <c r="B148" s="67" t="s">
        <v>2</v>
      </c>
      <c r="C148" s="28">
        <f>SUM(C146:C147)</f>
        <v>1.5</v>
      </c>
    </row>
    <row r="149" spans="1:3" s="13" customFormat="1" ht="25.5" customHeight="1">
      <c r="A149" s="25"/>
      <c r="B149" s="69" t="s">
        <v>60</v>
      </c>
      <c r="C149" s="28"/>
    </row>
    <row r="150" spans="1:3" s="13" customFormat="1" ht="25.5" customHeight="1">
      <c r="A150" s="25">
        <v>1</v>
      </c>
      <c r="B150" s="68" t="s">
        <v>99</v>
      </c>
      <c r="C150" s="27">
        <v>1</v>
      </c>
    </row>
    <row r="151" spans="1:3" s="13" customFormat="1" ht="25.5" customHeight="1">
      <c r="A151" s="25"/>
      <c r="B151" s="67" t="s">
        <v>2</v>
      </c>
      <c r="C151" s="28">
        <f>SUM(C150:C150)</f>
        <v>1</v>
      </c>
    </row>
    <row r="152" spans="1:3" s="13" customFormat="1" ht="25.5" customHeight="1">
      <c r="A152" s="25"/>
      <c r="B152" s="64" t="s">
        <v>31</v>
      </c>
      <c r="C152" s="27"/>
    </row>
    <row r="153" spans="1:3" s="13" customFormat="1" ht="25.5" customHeight="1">
      <c r="A153" s="25">
        <v>1</v>
      </c>
      <c r="B153" s="68" t="s">
        <v>101</v>
      </c>
      <c r="C153" s="27">
        <v>1</v>
      </c>
    </row>
    <row r="154" spans="1:3" s="13" customFormat="1" ht="25.5" customHeight="1">
      <c r="A154" s="25">
        <v>2</v>
      </c>
      <c r="B154" s="71" t="s">
        <v>14</v>
      </c>
      <c r="C154" s="27">
        <v>1</v>
      </c>
    </row>
    <row r="155" spans="1:3" s="13" customFormat="1" ht="25.5" customHeight="1">
      <c r="A155" s="25"/>
      <c r="B155" s="67" t="s">
        <v>2</v>
      </c>
      <c r="C155" s="28">
        <f>SUM(C153:C154)</f>
        <v>2</v>
      </c>
    </row>
    <row r="156" spans="1:3" s="13" customFormat="1" ht="25.5" customHeight="1">
      <c r="A156" s="25"/>
      <c r="B156" s="67" t="s">
        <v>34</v>
      </c>
      <c r="C156" s="27"/>
    </row>
    <row r="157" spans="1:3" s="13" customFormat="1" ht="25.5" customHeight="1">
      <c r="A157" s="25">
        <v>1</v>
      </c>
      <c r="B157" s="68" t="s">
        <v>99</v>
      </c>
      <c r="C157" s="27">
        <v>1</v>
      </c>
    </row>
    <row r="158" spans="1:3" s="13" customFormat="1" ht="25.5" customHeight="1">
      <c r="A158" s="25"/>
      <c r="B158" s="67" t="s">
        <v>2</v>
      </c>
      <c r="C158" s="28">
        <f>SUM(C156:C157)</f>
        <v>1</v>
      </c>
    </row>
    <row r="159" spans="1:3" s="13" customFormat="1" ht="25.5" customHeight="1">
      <c r="A159" s="25"/>
      <c r="B159" s="67" t="s">
        <v>35</v>
      </c>
      <c r="C159" s="27"/>
    </row>
    <row r="160" spans="1:3" s="13" customFormat="1" ht="25.5" customHeight="1">
      <c r="A160" s="25">
        <v>1</v>
      </c>
      <c r="B160" s="68" t="s">
        <v>101</v>
      </c>
      <c r="C160" s="27">
        <v>1</v>
      </c>
    </row>
    <row r="161" spans="1:3" s="13" customFormat="1" ht="25.5" customHeight="1">
      <c r="A161" s="25">
        <v>2</v>
      </c>
      <c r="B161" s="57" t="s">
        <v>14</v>
      </c>
      <c r="C161" s="27">
        <v>0.5</v>
      </c>
    </row>
    <row r="162" spans="1:3" s="13" customFormat="1" ht="25.5" customHeight="1">
      <c r="A162" s="25"/>
      <c r="B162" s="67" t="s">
        <v>2</v>
      </c>
      <c r="C162" s="28">
        <f>SUM(C160:C161)</f>
        <v>1.5</v>
      </c>
    </row>
    <row r="163" spans="1:3" s="13" customFormat="1" ht="25.5" customHeight="1">
      <c r="A163" s="25"/>
      <c r="B163" s="64" t="s">
        <v>86</v>
      </c>
      <c r="C163" s="27"/>
    </row>
    <row r="164" spans="1:3" s="13" customFormat="1" ht="25.5" customHeight="1">
      <c r="A164" s="25">
        <v>1</v>
      </c>
      <c r="B164" s="68" t="s">
        <v>99</v>
      </c>
      <c r="C164" s="27">
        <v>1</v>
      </c>
    </row>
    <row r="165" spans="1:3" s="13" customFormat="1" ht="25.5" customHeight="1">
      <c r="A165" s="25"/>
      <c r="B165" s="67" t="s">
        <v>2</v>
      </c>
      <c r="C165" s="28">
        <f>SUM(C164:C164)</f>
        <v>1</v>
      </c>
    </row>
    <row r="166" spans="1:3" s="13" customFormat="1" ht="25.5" customHeight="1">
      <c r="A166" s="25"/>
      <c r="B166" s="67" t="s">
        <v>38</v>
      </c>
      <c r="C166" s="27"/>
    </row>
    <row r="167" spans="1:3" s="13" customFormat="1" ht="25.5" customHeight="1">
      <c r="A167" s="25">
        <v>1</v>
      </c>
      <c r="B167" s="68" t="s">
        <v>99</v>
      </c>
      <c r="C167" s="27">
        <v>1</v>
      </c>
    </row>
    <row r="168" spans="1:3" s="13" customFormat="1" ht="25.5" customHeight="1">
      <c r="A168" s="25"/>
      <c r="B168" s="67" t="s">
        <v>2</v>
      </c>
      <c r="C168" s="28">
        <f t="shared" ref="C168" si="14">SUM(C166:C167)</f>
        <v>1</v>
      </c>
    </row>
    <row r="169" spans="1:3" s="13" customFormat="1" ht="46.5" customHeight="1">
      <c r="A169" s="25"/>
      <c r="B169" s="67" t="s">
        <v>39</v>
      </c>
      <c r="C169" s="28"/>
    </row>
    <row r="170" spans="1:3" s="13" customFormat="1" ht="24.75" customHeight="1">
      <c r="A170" s="25">
        <v>1</v>
      </c>
      <c r="B170" s="68" t="s">
        <v>101</v>
      </c>
      <c r="C170" s="27">
        <v>1</v>
      </c>
    </row>
    <row r="171" spans="1:3" s="13" customFormat="1" ht="24.75" customHeight="1">
      <c r="A171" s="25">
        <v>2</v>
      </c>
      <c r="B171" s="71" t="s">
        <v>14</v>
      </c>
      <c r="C171" s="27">
        <v>0.5</v>
      </c>
    </row>
    <row r="172" spans="1:3" s="13" customFormat="1" ht="24.75" customHeight="1">
      <c r="A172" s="25"/>
      <c r="B172" s="67" t="s">
        <v>2</v>
      </c>
      <c r="C172" s="28">
        <f t="shared" ref="C172" si="15">SUM(C170:C171)</f>
        <v>1.5</v>
      </c>
    </row>
    <row r="173" spans="1:3" s="13" customFormat="1" ht="24.75" customHeight="1">
      <c r="A173" s="25"/>
      <c r="B173" s="67" t="s">
        <v>97</v>
      </c>
      <c r="C173" s="27"/>
    </row>
    <row r="174" spans="1:3" s="13" customFormat="1" ht="24.75" customHeight="1">
      <c r="A174" s="25">
        <v>1</v>
      </c>
      <c r="B174" s="68" t="s">
        <v>99</v>
      </c>
      <c r="C174" s="27">
        <v>1</v>
      </c>
    </row>
    <row r="175" spans="1:3" s="13" customFormat="1" ht="24.75" customHeight="1">
      <c r="A175" s="25"/>
      <c r="B175" s="67" t="s">
        <v>2</v>
      </c>
      <c r="C175" s="28">
        <f t="shared" ref="C175" si="16">SUM(C174:C174)</f>
        <v>1</v>
      </c>
    </row>
    <row r="176" spans="1:3" s="13" customFormat="1" ht="24.75" customHeight="1">
      <c r="A176" s="25"/>
      <c r="B176" s="67" t="s">
        <v>40</v>
      </c>
      <c r="C176" s="27"/>
    </row>
    <row r="177" spans="1:3" s="13" customFormat="1" ht="24.75" customHeight="1">
      <c r="A177" s="25">
        <v>1</v>
      </c>
      <c r="B177" s="68" t="s">
        <v>99</v>
      </c>
      <c r="C177" s="27">
        <v>0.5</v>
      </c>
    </row>
    <row r="178" spans="1:3" s="13" customFormat="1" ht="24.75" customHeight="1">
      <c r="A178" s="25"/>
      <c r="B178" s="67" t="s">
        <v>2</v>
      </c>
      <c r="C178" s="28">
        <f t="shared" ref="C178" si="17">SUM(C176:C177)</f>
        <v>0.5</v>
      </c>
    </row>
    <row r="179" spans="1:3" s="13" customFormat="1" ht="24.75" customHeight="1">
      <c r="A179" s="25"/>
      <c r="B179" s="67" t="s">
        <v>41</v>
      </c>
      <c r="C179" s="27"/>
    </row>
    <row r="180" spans="1:3" s="13" customFormat="1" ht="24.75" customHeight="1">
      <c r="A180" s="25">
        <v>1</v>
      </c>
      <c r="B180" s="68" t="s">
        <v>99</v>
      </c>
      <c r="C180" s="27">
        <v>1</v>
      </c>
    </row>
    <row r="181" spans="1:3" s="13" customFormat="1" ht="24.75" customHeight="1">
      <c r="A181" s="25"/>
      <c r="B181" s="67" t="s">
        <v>2</v>
      </c>
      <c r="C181" s="28">
        <f>C180</f>
        <v>1</v>
      </c>
    </row>
    <row r="182" spans="1:3" s="13" customFormat="1" ht="24.75" customHeight="1">
      <c r="A182" s="25"/>
      <c r="B182" s="67" t="s">
        <v>88</v>
      </c>
      <c r="C182" s="27"/>
    </row>
    <row r="183" spans="1:3" s="13" customFormat="1" ht="24.75" customHeight="1">
      <c r="A183" s="25">
        <v>1</v>
      </c>
      <c r="B183" s="68" t="s">
        <v>99</v>
      </c>
      <c r="C183" s="27">
        <v>1</v>
      </c>
    </row>
    <row r="184" spans="1:3" s="13" customFormat="1" ht="24.75" customHeight="1">
      <c r="A184" s="25"/>
      <c r="B184" s="67" t="s">
        <v>2</v>
      </c>
      <c r="C184" s="28">
        <f t="shared" ref="C184" si="18">SUM(C183:C183)</f>
        <v>1</v>
      </c>
    </row>
    <row r="185" spans="1:3" s="13" customFormat="1" ht="24.75" customHeight="1">
      <c r="A185" s="25"/>
      <c r="B185" s="64" t="s">
        <v>44</v>
      </c>
      <c r="C185" s="27"/>
    </row>
    <row r="186" spans="1:3" s="13" customFormat="1" ht="24.75" customHeight="1">
      <c r="A186" s="25">
        <v>1</v>
      </c>
      <c r="B186" s="68" t="s">
        <v>99</v>
      </c>
      <c r="C186" s="27">
        <v>1</v>
      </c>
    </row>
    <row r="187" spans="1:3" s="13" customFormat="1" ht="24.75" customHeight="1">
      <c r="A187" s="25"/>
      <c r="B187" s="67" t="s">
        <v>2</v>
      </c>
      <c r="C187" s="28">
        <f t="shared" ref="C187" si="19">SUM(C185:C186)</f>
        <v>1</v>
      </c>
    </row>
    <row r="188" spans="1:3" s="13" customFormat="1" ht="24.75" customHeight="1">
      <c r="A188" s="25"/>
      <c r="B188" s="64" t="s">
        <v>45</v>
      </c>
      <c r="C188" s="27"/>
    </row>
    <row r="189" spans="1:3" s="13" customFormat="1" ht="24.75" customHeight="1">
      <c r="A189" s="25">
        <v>1</v>
      </c>
      <c r="B189" s="68" t="s">
        <v>101</v>
      </c>
      <c r="C189" s="27">
        <v>1</v>
      </c>
    </row>
    <row r="190" spans="1:3" s="13" customFormat="1" ht="24.75" customHeight="1">
      <c r="A190" s="25">
        <v>2</v>
      </c>
      <c r="B190" s="71" t="s">
        <v>14</v>
      </c>
      <c r="C190" s="27">
        <v>0.5</v>
      </c>
    </row>
    <row r="191" spans="1:3" s="13" customFormat="1" ht="24.75" customHeight="1">
      <c r="A191" s="25"/>
      <c r="B191" s="67" t="s">
        <v>2</v>
      </c>
      <c r="C191" s="28">
        <f t="shared" ref="C191" si="20">SUM(C189:C190)</f>
        <v>1.5</v>
      </c>
    </row>
    <row r="192" spans="1:3" s="13" customFormat="1" ht="24.75" customHeight="1">
      <c r="A192" s="25"/>
      <c r="B192" s="64" t="s">
        <v>87</v>
      </c>
      <c r="C192" s="27"/>
    </row>
    <row r="193" spans="1:3" s="13" customFormat="1" ht="24.75" customHeight="1">
      <c r="A193" s="25">
        <v>1</v>
      </c>
      <c r="B193" s="68" t="s">
        <v>99</v>
      </c>
      <c r="C193" s="27">
        <v>1</v>
      </c>
    </row>
    <row r="194" spans="1:3" s="13" customFormat="1" ht="24.75" customHeight="1">
      <c r="A194" s="25"/>
      <c r="B194" s="67" t="s">
        <v>2</v>
      </c>
      <c r="C194" s="28">
        <f t="shared" ref="C194" si="21">SUM(C193:C193)</f>
        <v>1</v>
      </c>
    </row>
    <row r="195" spans="1:3" s="13" customFormat="1" ht="20.25" customHeight="1">
      <c r="A195" s="25"/>
      <c r="B195" s="67"/>
      <c r="C195" s="28"/>
    </row>
    <row r="196" spans="1:3" s="13" customFormat="1" ht="31.5" customHeight="1">
      <c r="A196" s="25"/>
      <c r="B196" s="67" t="s">
        <v>90</v>
      </c>
      <c r="C196" s="55">
        <f>C197+C198+C199+C200</f>
        <v>143.25</v>
      </c>
    </row>
    <row r="197" spans="1:3" s="13" customFormat="1">
      <c r="A197" s="25"/>
      <c r="B197" s="72" t="s">
        <v>52</v>
      </c>
      <c r="C197" s="55">
        <f>'Госп частина'!C45+медперсонал!C18+медперсонал!C35+медперсонал!C48+медперсонал!C62+медперсонал!C75</f>
        <v>32</v>
      </c>
    </row>
    <row r="198" spans="1:3" s="13" customFormat="1">
      <c r="A198" s="25"/>
      <c r="B198" s="72" t="s">
        <v>49</v>
      </c>
      <c r="C198" s="55">
        <f>'Госп частина'!C46+медперсонал!C19+медперсонал!C36+медперсонал!C49+медперсонал!C63+медперсонал!C76+медперсонал!C80+медперсонал!C81+медперсонал!C84+медперсонал!C87+медперсонал!C90+медперсонал!C94+медперсонал!C97+медперсонал!C100+медперсонал!C104+медперсонал!C105+медперсонал!C108+медперсонал!C111+медперсонал!C114+медперсонал!C115+медперсонал!C118+медперсонал!C121+медперсонал!C122+медперсонал!C126+медперсонал!C129+медперсонал!C130+медперсонал!C134+медперсонал!C135+медперсонал!C138+медперсонал!C139+медперсонал!C142+медперсонал!C143+медперсонал!C146+медперсонал!C150+медперсонал!C153+медперсонал!C154+медперсонал!C157+медперсонал!C160+медперсонал!C161+медперсонал!C164+медперсонал!C167+медперсонал!C170+медперсонал!C171+медперсонал!C174+медперсонал!C177+медперсонал!C180+медперсонал!C183+медперсонал!C186+медперсонал!C189+медперсонал!C190+медперсонал!C193</f>
        <v>77.5</v>
      </c>
    </row>
    <row r="199" spans="1:3" s="13" customFormat="1">
      <c r="A199" s="25"/>
      <c r="B199" s="72" t="s">
        <v>53</v>
      </c>
      <c r="C199" s="55">
        <f t="shared" ref="C199" si="22">C20+C37+C50+C64+C77+C91+C101+C123+C131+C147</f>
        <v>7.25</v>
      </c>
    </row>
    <row r="200" spans="1:3" s="13" customFormat="1" ht="18.75" customHeight="1">
      <c r="A200" s="25"/>
      <c r="B200" s="72" t="s">
        <v>50</v>
      </c>
      <c r="C200" s="55">
        <f>'Госп частина'!C48+медперсонал!C21+медперсонал!C38+медперсонал!C51+медперсонал!C65+медперсонал!C78</f>
        <v>26.5</v>
      </c>
    </row>
    <row r="201" spans="1:3">
      <c r="C201" s="54"/>
    </row>
    <row r="202" spans="1:3">
      <c r="C202" s="54"/>
    </row>
    <row r="203" spans="1:3">
      <c r="C203" s="54"/>
    </row>
    <row r="204" spans="1:3">
      <c r="C204" s="54"/>
    </row>
    <row r="205" spans="1:3">
      <c r="C205" s="54"/>
    </row>
    <row r="206" spans="1:3">
      <c r="C206" s="54"/>
    </row>
    <row r="207" spans="1:3">
      <c r="C207" s="54"/>
    </row>
    <row r="208" spans="1:3">
      <c r="C208" s="54"/>
    </row>
    <row r="209" spans="3:3">
      <c r="C209" s="54"/>
    </row>
    <row r="210" spans="3:3">
      <c r="C210" s="54"/>
    </row>
    <row r="211" spans="3:3">
      <c r="C211" s="54"/>
    </row>
    <row r="212" spans="3:3">
      <c r="C212" s="54"/>
    </row>
    <row r="213" spans="3:3">
      <c r="C213" s="54"/>
    </row>
    <row r="214" spans="3:3">
      <c r="C214" s="54"/>
    </row>
    <row r="215" spans="3:3">
      <c r="C215" s="54"/>
    </row>
    <row r="216" spans="3:3">
      <c r="C216" s="54"/>
    </row>
    <row r="217" spans="3:3">
      <c r="C217" s="54"/>
    </row>
    <row r="218" spans="3:3">
      <c r="C218" s="54"/>
    </row>
    <row r="219" spans="3:3">
      <c r="C219" s="54"/>
    </row>
    <row r="220" spans="3:3">
      <c r="C220" s="54"/>
    </row>
    <row r="221" spans="3:3">
      <c r="C221" s="54"/>
    </row>
    <row r="222" spans="3:3">
      <c r="C222" s="54"/>
    </row>
    <row r="223" spans="3:3">
      <c r="C223" s="54"/>
    </row>
    <row r="224" spans="3:3">
      <c r="C224" s="54"/>
    </row>
    <row r="225" spans="3:3">
      <c r="C225" s="54"/>
    </row>
    <row r="226" spans="3:3">
      <c r="C226" s="54"/>
    </row>
    <row r="227" spans="3:3">
      <c r="C227" s="54"/>
    </row>
    <row r="228" spans="3:3">
      <c r="C228" s="54"/>
    </row>
    <row r="229" spans="3:3">
      <c r="C229" s="54"/>
    </row>
    <row r="230" spans="3:3">
      <c r="C230" s="54"/>
    </row>
    <row r="231" spans="3:3">
      <c r="C231" s="54"/>
    </row>
  </sheetData>
  <mergeCells count="3">
    <mergeCell ref="A1:A2"/>
    <mergeCell ref="B1:B2"/>
    <mergeCell ref="C1:C2"/>
  </mergeCells>
  <phoneticPr fontId="0" type="noConversion"/>
  <printOptions horizontalCentered="1"/>
  <pageMargins left="0.19685039370078741" right="0.31496062992125984" top="0.15748031496062992" bottom="0.15748031496062992" header="0.15748031496062992" footer="0.15748031496062992"/>
  <pageSetup paperSize="9" scale="37" orientation="landscape" r:id="rId1"/>
  <headerFooter alignWithMargins="0"/>
  <rowBreaks count="5" manualBreakCount="5">
    <brk id="38" max="12" man="1"/>
    <brk id="78" max="12" man="1"/>
    <brk id="124" max="12" man="1"/>
    <brk id="168" max="12" man="1"/>
    <brk id="20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Госп частина</vt:lpstr>
      <vt:lpstr>медперсонал</vt:lpstr>
      <vt:lpstr>'Госп частина'!Заголовки_для_печати</vt:lpstr>
      <vt:lpstr>медперсонал!Заголовки_для_печати</vt:lpstr>
      <vt:lpstr>'Госп частина'!Область_печати</vt:lpstr>
      <vt:lpstr>медперсонал!Область_печати</vt:lpstr>
    </vt:vector>
  </TitlesOfParts>
  <Company>Дунаєвецька ЦРЛ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-</cp:lastModifiedBy>
  <cp:lastPrinted>2019-12-05T10:48:36Z</cp:lastPrinted>
  <dcterms:created xsi:type="dcterms:W3CDTF">2003-12-15T12:33:25Z</dcterms:created>
  <dcterms:modified xsi:type="dcterms:W3CDTF">2019-12-11T13:21:18Z</dcterms:modified>
</cp:coreProperties>
</file>