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1700"/>
  </bookViews>
  <sheets>
    <sheet name="Додаток" sheetId="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E19" i="3" l="1"/>
  <c r="BU19" i="3"/>
  <c r="AF19" i="3"/>
  <c r="W19" i="3"/>
  <c r="AE14" i="3" l="1"/>
  <c r="AI14" i="3"/>
  <c r="AJ14" i="3"/>
  <c r="AK14" i="3"/>
  <c r="AL14" i="3"/>
  <c r="AO14" i="3"/>
  <c r="AP14" i="3"/>
  <c r="AQ14" i="3"/>
  <c r="AR14" i="3"/>
  <c r="AV14" i="3"/>
  <c r="AW14" i="3"/>
  <c r="AY14" i="3"/>
  <c r="BA14" i="3"/>
  <c r="BB14" i="3"/>
  <c r="BC14" i="3"/>
  <c r="BD14" i="3"/>
  <c r="BE14" i="3"/>
  <c r="BF14" i="3"/>
  <c r="CG14" i="3"/>
  <c r="CI14" i="3"/>
  <c r="CJ14" i="3"/>
  <c r="CL14" i="3"/>
  <c r="CM14" i="3"/>
  <c r="M15" i="3" l="1"/>
  <c r="M16" i="3" s="1"/>
  <c r="M17" i="3" s="1"/>
  <c r="BY16" i="3" l="1"/>
  <c r="CE16" i="3" s="1"/>
  <c r="BU16" i="3"/>
  <c r="BH16" i="3"/>
  <c r="AF16" i="3"/>
  <c r="J15" i="3" l="1"/>
  <c r="CF15" i="3" l="1"/>
  <c r="CD15" i="3"/>
  <c r="BU15" i="3"/>
  <c r="AI15" i="3"/>
  <c r="Q15" i="3"/>
  <c r="P15" i="3"/>
  <c r="O15" i="3"/>
  <c r="M18" i="3"/>
  <c r="K15" i="3"/>
  <c r="V15" i="3"/>
  <c r="T15" i="3"/>
  <c r="S15" i="3"/>
  <c r="L15" i="3"/>
  <c r="BX6" i="3" l="1"/>
  <c r="AG6" i="3"/>
  <c r="AT6" i="3" s="1"/>
  <c r="AB6" i="3"/>
  <c r="AA6" i="3"/>
  <c r="AA5" i="3"/>
  <c r="BX5" i="3"/>
  <c r="AG5" i="3"/>
  <c r="AT5" i="3" s="1"/>
  <c r="AU5" i="3" s="1"/>
  <c r="AF6" i="3" l="1"/>
  <c r="AU6" i="3" s="1"/>
</calcChain>
</file>

<file path=xl/sharedStrings.xml><?xml version="1.0" encoding="utf-8"?>
<sst xmlns="http://schemas.openxmlformats.org/spreadsheetml/2006/main" count="341" uniqueCount="201">
  <si>
    <t>Рік</t>
  </si>
  <si>
    <t>Квартал</t>
  </si>
  <si>
    <t>КОПФГ</t>
  </si>
  <si>
    <t>КОАТУУ</t>
  </si>
  <si>
    <t>СПОДУ</t>
  </si>
  <si>
    <t>ЗКГНГ</t>
  </si>
  <si>
    <t>КВЕД</t>
  </si>
  <si>
    <t>Назва комунального підприємства</t>
  </si>
  <si>
    <t>Територія</t>
  </si>
  <si>
    <t>Орган державного управління</t>
  </si>
  <si>
    <t>Галузь</t>
  </si>
  <si>
    <t>Чисельність працівників</t>
  </si>
  <si>
    <t>Телефон</t>
  </si>
  <si>
    <t>Прізвище та ініціали керівника</t>
  </si>
  <si>
    <t>Головний бухгалтер</t>
  </si>
  <si>
    <t>Дохід (виручка) від реалізації продукції (товарів, робіт, послуг)</t>
  </si>
  <si>
    <t>податок на додану вартість</t>
  </si>
  <si>
    <t>інші непрямі податки</t>
  </si>
  <si>
    <t>012/1</t>
  </si>
  <si>
    <t>012/2</t>
  </si>
  <si>
    <t>012/3</t>
  </si>
  <si>
    <t>Інші вирахування з доходу (розшифрування)</t>
  </si>
  <si>
    <t>012/4</t>
  </si>
  <si>
    <t>012/5</t>
  </si>
  <si>
    <t>Чистий дохід (виручка) від реалізації продукції (товарів, робіт, послуг) (розшифрування)</t>
  </si>
  <si>
    <t>023/1</t>
  </si>
  <si>
    <t>023/2</t>
  </si>
  <si>
    <t>Інші операційні доходи (розшифрування)</t>
  </si>
  <si>
    <t>Дохід від участі в капіталі (розшифрування)</t>
  </si>
  <si>
    <t>Інші фінансові доходи (розшифрування)</t>
  </si>
  <si>
    <t>Інші доходи (розшифрування)</t>
  </si>
  <si>
    <t>Усього доходів</t>
  </si>
  <si>
    <t>Собівартість реалізованої продукції (товарів, робіт та послуг) (розшифрування)</t>
  </si>
  <si>
    <t>витрати, пов'язані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</si>
  <si>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</si>
  <si>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</si>
  <si>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</si>
  <si>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Інші адміністративні витрати (розшифрування)</t>
  </si>
  <si>
    <t>Витрати на збут (розшифрування)</t>
  </si>
  <si>
    <t>Інші операційні витрати (розшифрування)</t>
  </si>
  <si>
    <t>Фінансові витрати (розшифрування)</t>
  </si>
  <si>
    <t>Втрати від участі в капіталі (розшифрування)</t>
  </si>
  <si>
    <t>Інші витрати (розшифрування)</t>
  </si>
  <si>
    <t>Податок на прибуток від звичайної діяльності</t>
  </si>
  <si>
    <t>Усього витрати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</si>
  <si>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</si>
  <si>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</si>
  <si>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</si>
  <si>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(збиток), у тому числі:</t>
  </si>
  <si>
    <t>прибуток</t>
  </si>
  <si>
    <t>збиток</t>
  </si>
  <si>
    <t>026/1</t>
  </si>
  <si>
    <t>026/2</t>
  </si>
  <si>
    <t>026/3</t>
  </si>
  <si>
    <t>028/1</t>
  </si>
  <si>
    <t>028/2</t>
  </si>
  <si>
    <t>028/3</t>
  </si>
  <si>
    <t>028/4</t>
  </si>
  <si>
    <t>028/5</t>
  </si>
  <si>
    <t>028/6</t>
  </si>
  <si>
    <t>028/7</t>
  </si>
  <si>
    <t>029/1</t>
  </si>
  <si>
    <t>029/2</t>
  </si>
  <si>
    <t>029/3</t>
  </si>
  <si>
    <t>029/4</t>
  </si>
  <si>
    <t>030/1</t>
  </si>
  <si>
    <t>Відрахування частини прибутку яка підлягає зарахуванню до загального фонду міського бюджету</t>
  </si>
  <si>
    <t>Залишок нерозподіленого прибутку (непокритого збитку)минулих періодів на початок звітного періоду</t>
  </si>
  <si>
    <t>Інші фонди (розшифрувати)</t>
  </si>
  <si>
    <t>на розвиток виробництва</t>
  </si>
  <si>
    <t>фонд матеріального заохочення</t>
  </si>
  <si>
    <t>резервний фонд</t>
  </si>
  <si>
    <t>Залишок нерозподіленого прибутку(непокритого збитку) на кінець звітного періоду</t>
  </si>
  <si>
    <t>Сплата поточних податків та обов'язкових платежів до бюджету, у тому числі:</t>
  </si>
  <si>
    <t>податок на прибуток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</si>
  <si>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</si>
  <si>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</si>
  <si>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</si>
  <si>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</si>
  <si>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</si>
  <si>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</si>
  <si>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</si>
  <si>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</si>
  <si>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</si>
  <si>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</si>
  <si>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</si>
  <si>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внески до Пенсійного фонду України ( ЄСВ)</t>
  </si>
  <si>
    <t>Інші обов'язкові платежі</t>
  </si>
  <si>
    <t>Плановий</t>
  </si>
  <si>
    <t>Матеріальні затрати, у тому числі</t>
  </si>
  <si>
    <t>витрати на сировину й основні матеріали</t>
  </si>
  <si>
    <t>витрати на паливо та енергію</t>
  </si>
  <si>
    <t>тис.грн.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</si>
  <si>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</si>
  <si>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</si>
  <si>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</si>
  <si>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</si>
  <si>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Операційні витрати, усього</t>
  </si>
  <si>
    <t>Капітальні інвестиції, усього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</si>
  <si>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</si>
  <si>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</si>
  <si>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</si>
  <si>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</si>
  <si>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</si>
  <si>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придбання (створення) оборотних активів</t>
  </si>
  <si>
    <t>капітальний ремонт</t>
  </si>
  <si>
    <t>Фактичний</t>
  </si>
  <si>
    <t>житлово-комунальне господарство</t>
  </si>
  <si>
    <t>Комунальне підприємство</t>
  </si>
  <si>
    <t>36.00</t>
  </si>
  <si>
    <t>Забір, очищення та постачання води</t>
  </si>
  <si>
    <t>План-Факт</t>
  </si>
  <si>
    <t>ЄДРПОУ</t>
  </si>
  <si>
    <t>Організаційно - правова форма</t>
  </si>
  <si>
    <t>Одиниця виміру : тис.грн.</t>
  </si>
  <si>
    <t>Форма  власності</t>
  </si>
  <si>
    <t>Місце знаходження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</si>
  <si>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</si>
  <si>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</si>
  <si>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</si>
  <si>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</si>
  <si>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</si>
  <si>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</si>
  <si>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</si>
  <si>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</si>
  <si>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</si>
  <si>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</si>
  <si>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</si>
  <si>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</si>
  <si>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</si>
  <si>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</si>
  <si>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</si>
  <si>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</si>
  <si>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</si>
  <si>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</si>
  <si>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</si>
  <si>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Е001</t>
  </si>
  <si>
    <t>Е002</t>
  </si>
  <si>
    <t>Е003</t>
  </si>
  <si>
    <t>Е004</t>
  </si>
  <si>
    <t>Е005</t>
  </si>
  <si>
    <t>Е006</t>
  </si>
  <si>
    <t>Е007</t>
  </si>
  <si>
    <t>Е008</t>
  </si>
  <si>
    <t>КІ001</t>
  </si>
  <si>
    <t>КІ002</t>
  </si>
  <si>
    <t>КІ003</t>
  </si>
  <si>
    <t>КІ004</t>
  </si>
  <si>
    <t>КІ005</t>
  </si>
  <si>
    <t>КІ006</t>
  </si>
  <si>
    <t>КІ007</t>
  </si>
  <si>
    <t>КІ008</t>
  </si>
  <si>
    <t>1-4</t>
  </si>
  <si>
    <t>Вид еконолічної діяльності</t>
  </si>
  <si>
    <t>місто Дунаївці</t>
  </si>
  <si>
    <t>Виконавчий комітет Дунаєвецької  міської ради</t>
  </si>
  <si>
    <t>Комунальне підприємство  " Міськводоканал "                                                                                                                                                                                                                                     Дунаєвецької міської ради</t>
  </si>
  <si>
    <t>(03858)33895</t>
  </si>
  <si>
    <t>Дудка С.М.</t>
  </si>
  <si>
    <t>Францішкова І.О.</t>
  </si>
  <si>
    <t>Інші податки (розшифрувати) екологічний збір</t>
  </si>
  <si>
    <t xml:space="preserve">Адміністративні витрати , </t>
  </si>
  <si>
    <t>1-3</t>
  </si>
  <si>
    <t>факт</t>
  </si>
  <si>
    <t>комунальне підприємство</t>
  </si>
  <si>
    <t>Постачання пари, гарячої води та кондиційованого повітря (основний) (35.30)</t>
  </si>
  <si>
    <t>рік</t>
  </si>
  <si>
    <t>35.30</t>
  </si>
  <si>
    <t>Комунальне підприємство теплових мереж Дунаєвецької міської ради</t>
  </si>
  <si>
    <t xml:space="preserve">Комунальна </t>
  </si>
  <si>
    <t>(03858)33987</t>
  </si>
  <si>
    <t>Приймак О.О.</t>
  </si>
  <si>
    <t>Сусляк Д.А.       Федоров А.А.       Сосюк Р.А.</t>
  </si>
  <si>
    <t>Коваль В.В.</t>
  </si>
  <si>
    <t>42.11</t>
  </si>
  <si>
    <t>Комунальне підприємство Дунаєвецької міської ради "Благоустрій Дунаєвеччини"</t>
  </si>
  <si>
    <t>м.Дунаївці</t>
  </si>
  <si>
    <t>Будівництво доріг і автострад</t>
  </si>
  <si>
    <t>м.Дунаївці , вул.Горького 11</t>
  </si>
  <si>
    <t>Михальський Л.Т.</t>
  </si>
  <si>
    <t>Медведюк Л.В.</t>
  </si>
  <si>
    <t>комунальна</t>
  </si>
  <si>
    <t>Ороховський В.В.</t>
  </si>
  <si>
    <t>Ігнатьєв С.В.</t>
  </si>
  <si>
    <t>Комунальне підприємство " Міськводоканал " Дунаєвецької міської ради</t>
  </si>
  <si>
    <t>Виконавчий комітет Дунаєвецької міської ради</t>
  </si>
  <si>
    <t>Ігнатьєв С.В. Собіщанська Н.І.</t>
  </si>
  <si>
    <t>35.50</t>
  </si>
  <si>
    <t>1 кв.</t>
  </si>
  <si>
    <t>81.10</t>
  </si>
  <si>
    <t>Комплексне обслуговування обєвктів</t>
  </si>
  <si>
    <t>-1218,1</t>
  </si>
  <si>
    <t>0</t>
  </si>
  <si>
    <t>749,14</t>
  </si>
  <si>
    <t>2,25</t>
  </si>
  <si>
    <t>1</t>
  </si>
  <si>
    <t xml:space="preserve"> </t>
  </si>
  <si>
    <t>Невмержицька В.В.</t>
  </si>
  <si>
    <t>Барвінок А.В.</t>
  </si>
  <si>
    <t>тис. грн</t>
  </si>
  <si>
    <t>Комунальна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</si>
</sst>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/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4" fontId="10" fillId="0" borderId="7" xfId="1" applyNumberFormat="1" applyFont="1" applyBorder="1" applyAlignment="1">
      <alignment horizontal="right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_Додаток" xfId="1"/>
  </cellStyles>
  <dxfs count="0"/>
  <tableStyles count="0" defaultTableStyle="TableStyleMedium2" defaultPivotStyle="PivotStyleLight16"/>
  <colors>
    <mruColors>
      <color rgb="FFCC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7;&#1083;&#1086;&#1084;&#1077;&#1088;&#1077;&#1078;&#1072;/&#1050;&#1086;&#1087;&#1080;&#1103;%20&#1044;&#1086;&#1076;.%201,2%20&#1047;&#1074;&#1110;&#1090;%20&#1087;&#1088;&#1086;%20&#1074;&#1080;&#1082;&#1086;&#1085;&#1072;&#1085;&#1085;&#1103;%20&#1092;&#1110;&#1085;&#1072;&#1085;&#1089;&#1086;&#1074;&#1086;&#1075;&#1086;%20&#1087;&#1083;&#1072;&#1085;&#1091;%20&#1087;&#1110;&#1076;&#1087;&#1088;&#1080;&#1108;&#1084;&#1089;&#1090;&#1074;&#1072;%20&#1089;&#1090;&#1072;&#1085;&#1086;&#1084;%20&#1085;&#1072;%2001.10.2019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"/>
      <sheetName val="2019"/>
      <sheetName val="Аркуш5"/>
      <sheetName val="Аркуш3"/>
    </sheetNames>
    <sheetDataSet>
      <sheetData sheetId="0">
        <row r="39">
          <cell r="D39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6">
          <cell r="D56">
            <v>0</v>
          </cell>
        </row>
        <row r="57">
          <cell r="D57">
            <v>0</v>
          </cell>
        </row>
        <row r="59">
          <cell r="D59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81">
          <cell r="E81">
            <v>406.9</v>
          </cell>
        </row>
        <row r="90">
          <cell r="E90">
            <v>0</v>
          </cell>
        </row>
        <row r="92">
          <cell r="E92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O22"/>
  <sheetViews>
    <sheetView tabSelected="1" topLeftCell="L19" zoomScale="90" zoomScaleNormal="90" workbookViewId="0">
      <selection activeCell="T22" sqref="T22"/>
    </sheetView>
  </sheetViews>
  <sheetFormatPr defaultRowHeight="12" x14ac:dyDescent="0.2"/>
  <cols>
    <col min="1" max="1" width="6" style="10" customWidth="1"/>
    <col min="2" max="2" width="9" style="10" customWidth="1"/>
    <col min="3" max="3" width="9.140625" style="10"/>
    <col min="4" max="4" width="12.85546875" style="10" customWidth="1"/>
    <col min="5" max="5" width="8" style="10" customWidth="1"/>
    <col min="6" max="6" width="18" style="10" customWidth="1"/>
    <col min="7" max="7" width="7.85546875" style="10" customWidth="1"/>
    <col min="8" max="8" width="7.7109375" style="10" customWidth="1"/>
    <col min="9" max="9" width="7.28515625" style="10" customWidth="1"/>
    <col min="10" max="10" width="36.7109375" style="10" customWidth="1"/>
    <col min="11" max="11" width="13.42578125" style="10" customWidth="1"/>
    <col min="12" max="12" width="11.85546875" style="10" customWidth="1"/>
    <col min="13" max="13" width="19.85546875" style="10" customWidth="1"/>
    <col min="14" max="14" width="11.7109375" style="10" customWidth="1"/>
    <col min="15" max="15" width="14.28515625" style="10" customWidth="1"/>
    <col min="16" max="16" width="7.42578125" style="10" customWidth="1"/>
    <col min="17" max="17" width="12.28515625" style="10" customWidth="1"/>
    <col min="18" max="18" width="10.85546875" style="10" customWidth="1"/>
    <col min="19" max="19" width="13.85546875" style="10" customWidth="1"/>
    <col min="20" max="20" width="11.7109375" style="10" customWidth="1"/>
    <col min="21" max="21" width="11.42578125" style="10" customWidth="1"/>
    <col min="22" max="22" width="13.28515625" style="10" customWidth="1"/>
    <col min="23" max="23" width="10.85546875" style="10" customWidth="1"/>
    <col min="24" max="25" width="9.140625" style="10"/>
    <col min="26" max="26" width="11.140625" style="10" customWidth="1"/>
    <col min="27" max="27" width="10.7109375" style="10" customWidth="1"/>
    <col min="28" max="29" width="10.85546875" style="10" customWidth="1"/>
    <col min="30" max="30" width="10.28515625" style="10" customWidth="1"/>
    <col min="31" max="31" width="10.5703125" style="10" customWidth="1"/>
    <col min="32" max="32" width="9.140625" style="10"/>
    <col min="33" max="33" width="10.7109375" style="10" customWidth="1"/>
    <col min="34" max="34" width="11.140625" style="10" customWidth="1"/>
    <col min="35" max="35" width="9.85546875" style="10" customWidth="1"/>
    <col min="36" max="38" width="9.140625" style="10"/>
    <col min="39" max="39" width="10.140625" style="10" customWidth="1"/>
    <col min="40" max="40" width="10.7109375" style="10" customWidth="1"/>
    <col min="41" max="41" width="10.42578125" style="10" customWidth="1"/>
    <col min="42" max="42" width="11.140625" style="10" customWidth="1"/>
    <col min="43" max="43" width="10.85546875" style="10" customWidth="1"/>
    <col min="44" max="44" width="11.140625" style="10" customWidth="1"/>
    <col min="45" max="50" width="9.140625" style="10"/>
    <col min="51" max="52" width="9.140625" style="9"/>
    <col min="53" max="53" width="13.28515625" style="9" customWidth="1"/>
    <col min="54" max="54" width="12.5703125" style="9" customWidth="1"/>
    <col min="55" max="55" width="11.85546875" style="9" customWidth="1"/>
    <col min="56" max="56" width="9.140625" style="9"/>
    <col min="57" max="57" width="10.7109375" style="9" customWidth="1"/>
    <col min="58" max="58" width="9.140625" style="9"/>
    <col min="59" max="59" width="12.7109375" style="9" customWidth="1"/>
    <col min="60" max="60" width="11.85546875" style="9" customWidth="1"/>
    <col min="61" max="62" width="9.140625" style="9"/>
    <col min="63" max="63" width="11.42578125" style="9" customWidth="1"/>
    <col min="64" max="64" width="10.42578125" style="9" customWidth="1"/>
    <col min="65" max="66" width="9.140625" style="9"/>
    <col min="67" max="67" width="11.85546875" style="9" customWidth="1"/>
    <col min="68" max="68" width="9.140625" style="9"/>
    <col min="69" max="69" width="12.28515625" style="9" customWidth="1"/>
    <col min="70" max="73" width="9.140625" style="9"/>
    <col min="74" max="74" width="11.28515625" style="9" customWidth="1"/>
    <col min="75" max="79" width="9.140625" style="9"/>
    <col min="80" max="80" width="10.7109375" style="9" customWidth="1"/>
    <col min="81" max="85" width="9.140625" style="9"/>
    <col min="86" max="86" width="10.85546875" style="9" customWidth="1"/>
    <col min="87" max="87" width="11.5703125" style="9" customWidth="1"/>
    <col min="88" max="88" width="9.140625" style="9"/>
    <col min="89" max="89" width="11.85546875" style="9" customWidth="1"/>
    <col min="90" max="113" width="9.140625" style="9"/>
    <col min="114" max="16384" width="9.140625" style="10"/>
  </cols>
  <sheetData>
    <row r="1" spans="1:119" ht="29.25" customHeight="1" x14ac:dyDescent="0.2"/>
    <row r="2" spans="1:119" ht="78" customHeight="1" x14ac:dyDescent="0.2">
      <c r="A2" s="8" t="s">
        <v>0</v>
      </c>
      <c r="B2" s="8" t="s">
        <v>1</v>
      </c>
      <c r="C2" s="8" t="s">
        <v>111</v>
      </c>
      <c r="D2" s="8" t="s">
        <v>112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113</v>
      </c>
      <c r="L2" s="8" t="s">
        <v>8</v>
      </c>
      <c r="M2" s="8" t="s">
        <v>9</v>
      </c>
      <c r="N2" s="8" t="s">
        <v>10</v>
      </c>
      <c r="O2" s="8" t="s">
        <v>153</v>
      </c>
      <c r="P2" s="8" t="s">
        <v>114</v>
      </c>
      <c r="Q2" s="8" t="s">
        <v>115</v>
      </c>
      <c r="R2" s="8" t="s">
        <v>11</v>
      </c>
      <c r="S2" s="8" t="s">
        <v>116</v>
      </c>
      <c r="T2" s="8" t="s">
        <v>12</v>
      </c>
      <c r="U2" s="8" t="s">
        <v>13</v>
      </c>
      <c r="V2" s="8" t="s">
        <v>14</v>
      </c>
      <c r="W2" s="1" t="s">
        <v>15</v>
      </c>
      <c r="X2" s="1" t="s">
        <v>16</v>
      </c>
      <c r="Y2" s="1" t="s">
        <v>17</v>
      </c>
      <c r="Z2" s="11" t="s">
        <v>21</v>
      </c>
      <c r="AA2" s="11" t="s">
        <v>24</v>
      </c>
      <c r="AB2" s="11" t="s">
        <v>27</v>
      </c>
      <c r="AC2" s="11" t="s">
        <v>28</v>
      </c>
      <c r="AD2" s="11" t="s">
        <v>29</v>
      </c>
      <c r="AE2" s="11" t="s">
        <v>30</v>
      </c>
      <c r="AF2" s="1" t="s">
        <v>31</v>
      </c>
      <c r="AG2" s="11" t="s">
        <v>32</v>
      </c>
      <c r="AH2" s="2" t="s">
        <v>161</v>
      </c>
      <c r="AI2" s="11" t="s">
        <v>33</v>
      </c>
      <c r="AJ2" s="11" t="s">
        <v>34</v>
      </c>
      <c r="AK2" s="1" t="s">
        <v>35</v>
      </c>
      <c r="AL2" s="1" t="s">
        <v>36</v>
      </c>
      <c r="AM2" s="15" t="s">
        <v>37</v>
      </c>
      <c r="AN2" s="15" t="s">
        <v>38</v>
      </c>
      <c r="AO2" s="11" t="s">
        <v>39</v>
      </c>
      <c r="AP2" s="16" t="s">
        <v>40</v>
      </c>
      <c r="AQ2" s="17" t="s">
        <v>41</v>
      </c>
      <c r="AR2" s="17" t="s">
        <v>42</v>
      </c>
      <c r="AS2" s="3" t="s">
        <v>43</v>
      </c>
      <c r="AT2" s="3" t="s">
        <v>44</v>
      </c>
      <c r="AU2" s="3" t="s">
        <v>45</v>
      </c>
      <c r="AV2" s="3" t="s">
        <v>46</v>
      </c>
      <c r="AW2" s="3" t="s">
        <v>47</v>
      </c>
      <c r="AX2" s="4" t="s">
        <v>48</v>
      </c>
      <c r="AY2" s="3" t="s">
        <v>49</v>
      </c>
      <c r="AZ2" s="3" t="s">
        <v>50</v>
      </c>
      <c r="BA2" s="5" t="s">
        <v>66</v>
      </c>
      <c r="BB2" s="18" t="s">
        <v>67</v>
      </c>
      <c r="BC2" s="5" t="s">
        <v>68</v>
      </c>
      <c r="BD2" s="5" t="s">
        <v>69</v>
      </c>
      <c r="BE2" s="5" t="s">
        <v>70</v>
      </c>
      <c r="BF2" s="5" t="s">
        <v>71</v>
      </c>
      <c r="BG2" s="5" t="s">
        <v>72</v>
      </c>
      <c r="BH2" s="3" t="s">
        <v>73</v>
      </c>
      <c r="BI2" s="3" t="s">
        <v>74</v>
      </c>
      <c r="BJ2" s="3" t="s">
        <v>75</v>
      </c>
      <c r="BK2" s="3" t="s">
        <v>76</v>
      </c>
      <c r="BL2" s="3" t="s">
        <v>77</v>
      </c>
      <c r="BM2" s="3" t="s">
        <v>78</v>
      </c>
      <c r="BN2" s="3" t="s">
        <v>79</v>
      </c>
      <c r="BO2" s="3" t="s">
        <v>160</v>
      </c>
      <c r="BP2" s="3" t="s">
        <v>80</v>
      </c>
      <c r="BQ2" s="17" t="s">
        <v>81</v>
      </c>
      <c r="BR2" s="3" t="s">
        <v>82</v>
      </c>
      <c r="BS2" s="3" t="s">
        <v>83</v>
      </c>
      <c r="BT2" s="3" t="s">
        <v>84</v>
      </c>
      <c r="BU2" s="3" t="s">
        <v>85</v>
      </c>
      <c r="BV2" s="3" t="s">
        <v>86</v>
      </c>
      <c r="BW2" s="3" t="s">
        <v>87</v>
      </c>
      <c r="BX2" s="3" t="s">
        <v>89</v>
      </c>
      <c r="BY2" s="3" t="s">
        <v>90</v>
      </c>
      <c r="BZ2" s="3" t="s">
        <v>91</v>
      </c>
      <c r="CA2" s="3" t="s">
        <v>93</v>
      </c>
      <c r="CB2" s="3" t="s">
        <v>94</v>
      </c>
      <c r="CC2" s="3" t="s">
        <v>95</v>
      </c>
      <c r="CD2" s="3" t="s">
        <v>96</v>
      </c>
      <c r="CE2" s="3" t="s">
        <v>97</v>
      </c>
      <c r="CF2" s="5" t="s">
        <v>98</v>
      </c>
      <c r="CG2" s="5" t="s">
        <v>99</v>
      </c>
      <c r="CH2" s="5" t="s">
        <v>100</v>
      </c>
      <c r="CI2" s="5" t="s">
        <v>101</v>
      </c>
      <c r="CJ2" s="5" t="s">
        <v>102</v>
      </c>
      <c r="CK2" s="5" t="s">
        <v>103</v>
      </c>
      <c r="CL2" s="5" t="s">
        <v>104</v>
      </c>
      <c r="CM2" s="5" t="s">
        <v>105</v>
      </c>
    </row>
    <row r="3" spans="1:119" s="7" customFormat="1" ht="15.9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>
        <v>1</v>
      </c>
      <c r="X3" s="12">
        <v>2</v>
      </c>
      <c r="Y3" s="12">
        <v>3</v>
      </c>
      <c r="Z3" s="12">
        <v>4</v>
      </c>
      <c r="AA3" s="12">
        <v>5</v>
      </c>
      <c r="AB3" s="12">
        <v>6</v>
      </c>
      <c r="AC3" s="12">
        <v>7</v>
      </c>
      <c r="AD3" s="12">
        <v>8</v>
      </c>
      <c r="AE3" s="12">
        <v>9</v>
      </c>
      <c r="AF3" s="12">
        <v>10</v>
      </c>
      <c r="AG3" s="12">
        <v>11</v>
      </c>
      <c r="AH3" s="12">
        <v>12</v>
      </c>
      <c r="AI3" s="13" t="s">
        <v>18</v>
      </c>
      <c r="AJ3" s="13" t="s">
        <v>19</v>
      </c>
      <c r="AK3" s="13" t="s">
        <v>20</v>
      </c>
      <c r="AL3" s="13" t="s">
        <v>22</v>
      </c>
      <c r="AM3" s="13" t="s">
        <v>23</v>
      </c>
      <c r="AN3" s="13" t="s">
        <v>117</v>
      </c>
      <c r="AO3" s="13" t="s">
        <v>118</v>
      </c>
      <c r="AP3" s="14" t="s">
        <v>119</v>
      </c>
      <c r="AQ3" s="13" t="s">
        <v>120</v>
      </c>
      <c r="AR3" s="13" t="s">
        <v>121</v>
      </c>
      <c r="AS3" s="13" t="s">
        <v>122</v>
      </c>
      <c r="AT3" s="13" t="s">
        <v>123</v>
      </c>
      <c r="AU3" s="13" t="s">
        <v>124</v>
      </c>
      <c r="AV3" s="13" t="s">
        <v>125</v>
      </c>
      <c r="AW3" s="13" t="s">
        <v>126</v>
      </c>
      <c r="AX3" s="14" t="s">
        <v>127</v>
      </c>
      <c r="AY3" s="13" t="s">
        <v>25</v>
      </c>
      <c r="AZ3" s="13" t="s">
        <v>26</v>
      </c>
      <c r="BA3" s="13" t="s">
        <v>128</v>
      </c>
      <c r="BB3" s="13" t="s">
        <v>129</v>
      </c>
      <c r="BC3" s="13" t="s">
        <v>130</v>
      </c>
      <c r="BD3" s="13" t="s">
        <v>51</v>
      </c>
      <c r="BE3" s="13" t="s">
        <v>52</v>
      </c>
      <c r="BF3" s="13" t="s">
        <v>53</v>
      </c>
      <c r="BG3" s="13" t="s">
        <v>131</v>
      </c>
      <c r="BH3" s="13" t="s">
        <v>132</v>
      </c>
      <c r="BI3" s="13" t="s">
        <v>54</v>
      </c>
      <c r="BJ3" s="13" t="s">
        <v>55</v>
      </c>
      <c r="BK3" s="13" t="s">
        <v>56</v>
      </c>
      <c r="BL3" s="13" t="s">
        <v>57</v>
      </c>
      <c r="BM3" s="13" t="s">
        <v>58</v>
      </c>
      <c r="BN3" s="13" t="s">
        <v>59</v>
      </c>
      <c r="BO3" s="13" t="s">
        <v>60</v>
      </c>
      <c r="BP3" s="13" t="s">
        <v>133</v>
      </c>
      <c r="BQ3" s="13" t="s">
        <v>61</v>
      </c>
      <c r="BR3" s="13" t="s">
        <v>62</v>
      </c>
      <c r="BS3" s="13" t="s">
        <v>63</v>
      </c>
      <c r="BT3" s="13" t="s">
        <v>64</v>
      </c>
      <c r="BU3" s="13" t="s">
        <v>134</v>
      </c>
      <c r="BV3" s="13" t="s">
        <v>65</v>
      </c>
      <c r="BW3" s="13" t="s">
        <v>135</v>
      </c>
      <c r="BX3" s="13" t="s">
        <v>136</v>
      </c>
      <c r="BY3" s="13" t="s">
        <v>137</v>
      </c>
      <c r="BZ3" s="13" t="s">
        <v>138</v>
      </c>
      <c r="CA3" s="13" t="s">
        <v>139</v>
      </c>
      <c r="CB3" s="13" t="s">
        <v>140</v>
      </c>
      <c r="CC3" s="13" t="s">
        <v>141</v>
      </c>
      <c r="CD3" s="13" t="s">
        <v>142</v>
      </c>
      <c r="CE3" s="13" t="s">
        <v>143</v>
      </c>
      <c r="CF3" s="13" t="s">
        <v>144</v>
      </c>
      <c r="CG3" s="13" t="s">
        <v>145</v>
      </c>
      <c r="CH3" s="13" t="s">
        <v>146</v>
      </c>
      <c r="CI3" s="13" t="s">
        <v>147</v>
      </c>
      <c r="CJ3" s="13" t="s">
        <v>148</v>
      </c>
      <c r="CK3" s="13" t="s">
        <v>149</v>
      </c>
      <c r="CL3" s="13" t="s">
        <v>150</v>
      </c>
      <c r="CM3" s="13" t="s">
        <v>151</v>
      </c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</row>
    <row r="4" spans="1:119" ht="51.75" customHeight="1" x14ac:dyDescent="0.2">
      <c r="A4" s="26"/>
      <c r="B4" s="27"/>
      <c r="C4" s="26"/>
      <c r="D4" s="26">
        <v>32013356</v>
      </c>
      <c r="E4" s="26">
        <v>150</v>
      </c>
      <c r="F4" s="26">
        <v>6821810100</v>
      </c>
      <c r="G4" s="26"/>
      <c r="H4" s="26"/>
      <c r="I4" s="26" t="s">
        <v>109</v>
      </c>
      <c r="J4" s="26" t="s">
        <v>156</v>
      </c>
      <c r="K4" s="26" t="s">
        <v>108</v>
      </c>
      <c r="L4" s="26" t="s">
        <v>154</v>
      </c>
      <c r="M4" s="28" t="s">
        <v>155</v>
      </c>
      <c r="N4" s="29" t="s">
        <v>107</v>
      </c>
      <c r="O4" s="30" t="s">
        <v>110</v>
      </c>
      <c r="P4" s="26" t="s">
        <v>92</v>
      </c>
      <c r="Q4" s="26" t="s">
        <v>169</v>
      </c>
      <c r="R4" s="26"/>
      <c r="S4" s="26" t="s">
        <v>154</v>
      </c>
      <c r="T4" s="26" t="s">
        <v>157</v>
      </c>
      <c r="U4" s="26" t="s">
        <v>158</v>
      </c>
      <c r="V4" s="26" t="s">
        <v>159</v>
      </c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31"/>
      <c r="AQ4" s="26"/>
      <c r="AR4" s="26"/>
      <c r="AS4" s="26"/>
      <c r="AT4" s="26"/>
      <c r="AU4" s="26"/>
      <c r="AV4" s="26"/>
      <c r="AW4" s="26"/>
      <c r="AX4" s="31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</row>
    <row r="5" spans="1:119" ht="15.95" customHeight="1" x14ac:dyDescent="0.2">
      <c r="A5" s="26">
        <v>2018</v>
      </c>
      <c r="B5" s="27" t="s">
        <v>152</v>
      </c>
      <c r="C5" s="26" t="s">
        <v>88</v>
      </c>
      <c r="D5" s="26"/>
      <c r="E5" s="26"/>
      <c r="F5" s="26"/>
      <c r="G5" s="26"/>
      <c r="H5" s="26"/>
      <c r="I5" s="26"/>
      <c r="J5" s="26"/>
      <c r="K5" s="26"/>
      <c r="L5" s="26"/>
      <c r="M5" s="32"/>
      <c r="N5" s="26"/>
      <c r="O5" s="26"/>
      <c r="P5" s="26"/>
      <c r="Q5" s="26"/>
      <c r="R5" s="26">
        <v>84</v>
      </c>
      <c r="S5" s="26"/>
      <c r="T5" s="26"/>
      <c r="U5" s="26"/>
      <c r="V5" s="26"/>
      <c r="W5" s="33">
        <v>14880</v>
      </c>
      <c r="X5" s="33">
        <v>2480</v>
      </c>
      <c r="Y5" s="33">
        <v>0</v>
      </c>
      <c r="Z5" s="33">
        <v>0</v>
      </c>
      <c r="AA5" s="33">
        <f>W5-X5</f>
        <v>12400</v>
      </c>
      <c r="AB5" s="33">
        <v>0</v>
      </c>
      <c r="AC5" s="33">
        <v>0</v>
      </c>
      <c r="AD5" s="33">
        <v>0</v>
      </c>
      <c r="AE5" s="33">
        <v>0</v>
      </c>
      <c r="AF5" s="33">
        <v>12400</v>
      </c>
      <c r="AG5" s="33">
        <f>135.6+357.6+9029.2</f>
        <v>9522.4000000000015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1005.2</v>
      </c>
      <c r="AN5" s="33">
        <v>483.2</v>
      </c>
      <c r="AO5" s="33">
        <v>346.8</v>
      </c>
      <c r="AP5" s="34">
        <v>0</v>
      </c>
      <c r="AQ5" s="33">
        <v>0</v>
      </c>
      <c r="AR5" s="33">
        <v>0</v>
      </c>
      <c r="AS5" s="33">
        <v>0</v>
      </c>
      <c r="AT5" s="33">
        <f>AG5+AH5+AI5+AJ5+AK5+AL5+AM5+AN5+AO5+AP5+AR5+AS5</f>
        <v>11357.600000000002</v>
      </c>
      <c r="AU5" s="33">
        <f>AF5-AT5</f>
        <v>1042.3999999999978</v>
      </c>
      <c r="AV5" s="33">
        <v>0</v>
      </c>
      <c r="AW5" s="33">
        <v>0</v>
      </c>
      <c r="AX5" s="34">
        <v>1042.4000000000001</v>
      </c>
      <c r="AY5" s="33">
        <v>1042.4000000000001</v>
      </c>
      <c r="AZ5" s="33">
        <v>0</v>
      </c>
      <c r="BA5" s="33"/>
      <c r="BB5" s="33"/>
      <c r="BC5" s="33">
        <v>0</v>
      </c>
      <c r="BD5" s="33">
        <v>0</v>
      </c>
      <c r="BE5" s="33">
        <v>0</v>
      </c>
      <c r="BF5" s="33">
        <v>0</v>
      </c>
      <c r="BG5" s="33"/>
      <c r="BH5" s="33"/>
      <c r="BI5" s="33">
        <v>177.2</v>
      </c>
      <c r="BJ5" s="33">
        <v>0</v>
      </c>
      <c r="BK5" s="33">
        <v>2480</v>
      </c>
      <c r="BL5" s="33">
        <v>0</v>
      </c>
      <c r="BM5" s="33">
        <v>180</v>
      </c>
      <c r="BN5" s="33">
        <v>312</v>
      </c>
      <c r="BO5" s="33">
        <v>15.2</v>
      </c>
      <c r="BP5" s="33"/>
      <c r="BQ5" s="33"/>
      <c r="BR5" s="33"/>
      <c r="BS5" s="33">
        <v>0</v>
      </c>
      <c r="BT5" s="33">
        <v>0</v>
      </c>
      <c r="BU5" s="33">
        <v>1080</v>
      </c>
      <c r="BV5" s="33">
        <v>1080</v>
      </c>
      <c r="BW5" s="33">
        <v>792</v>
      </c>
      <c r="BX5" s="33">
        <f>BY5+BZ5+CA5+CB5+CC5+CD5+CE5</f>
        <v>11357.6</v>
      </c>
      <c r="BY5" s="33">
        <v>1010.4</v>
      </c>
      <c r="BZ5" s="33">
        <v>2789.6</v>
      </c>
      <c r="CA5" s="33">
        <v>5292</v>
      </c>
      <c r="CB5" s="33">
        <v>1258.4000000000001</v>
      </c>
      <c r="CC5" s="33">
        <v>487.2</v>
      </c>
      <c r="CD5" s="33">
        <v>520</v>
      </c>
      <c r="CE5" s="33">
        <v>0</v>
      </c>
      <c r="CF5" s="33">
        <v>0</v>
      </c>
      <c r="CG5" s="33">
        <v>0</v>
      </c>
      <c r="CH5" s="33">
        <v>0</v>
      </c>
      <c r="CI5" s="33">
        <v>0</v>
      </c>
      <c r="CJ5" s="33">
        <v>0</v>
      </c>
      <c r="CK5" s="33">
        <v>0</v>
      </c>
      <c r="CL5" s="33">
        <v>0</v>
      </c>
      <c r="CM5" s="33">
        <v>0</v>
      </c>
    </row>
    <row r="6" spans="1:119" ht="15.95" customHeight="1" thickBot="1" x14ac:dyDescent="0.25">
      <c r="A6" s="26">
        <v>2018</v>
      </c>
      <c r="B6" s="27" t="s">
        <v>152</v>
      </c>
      <c r="C6" s="26" t="s">
        <v>106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33">
        <v>10854.8</v>
      </c>
      <c r="X6" s="33">
        <v>1475</v>
      </c>
      <c r="Y6" s="33">
        <v>0</v>
      </c>
      <c r="Z6" s="33">
        <v>0</v>
      </c>
      <c r="AA6" s="33">
        <f>W6-X6</f>
        <v>9379.7999999999993</v>
      </c>
      <c r="AB6" s="33">
        <f>1805.1+109.8</f>
        <v>1914.8999999999999</v>
      </c>
      <c r="AC6" s="33">
        <v>0</v>
      </c>
      <c r="AD6" s="33">
        <v>0</v>
      </c>
      <c r="AE6" s="33">
        <v>0</v>
      </c>
      <c r="AF6" s="33">
        <f>AA6+AB6+AC6+AD6+AE6</f>
        <v>11294.699999999999</v>
      </c>
      <c r="AG6" s="33">
        <f>4434.6+3945.2+151.1+392.7</f>
        <v>8923.6</v>
      </c>
      <c r="AH6" s="33">
        <v>0</v>
      </c>
      <c r="AI6" s="33">
        <v>0</v>
      </c>
      <c r="AJ6" s="33">
        <v>0</v>
      </c>
      <c r="AK6" s="33">
        <v>0</v>
      </c>
      <c r="AL6" s="33">
        <v>0</v>
      </c>
      <c r="AM6" s="33">
        <v>1352.7</v>
      </c>
      <c r="AN6" s="33">
        <v>618.1</v>
      </c>
      <c r="AO6" s="33">
        <v>353.6</v>
      </c>
      <c r="AP6" s="34">
        <v>0</v>
      </c>
      <c r="AQ6" s="33">
        <v>0</v>
      </c>
      <c r="AR6" s="33">
        <v>0</v>
      </c>
      <c r="AS6" s="33">
        <v>0</v>
      </c>
      <c r="AT6" s="33">
        <f>AG6+AH6+AI6+AJ6+AK6+AL6+AM6+AN6+AO6+AP6+AR6+AS6</f>
        <v>11248.000000000002</v>
      </c>
      <c r="AU6" s="33">
        <f>AF6-AT6</f>
        <v>46.69999999999709</v>
      </c>
      <c r="AV6" s="33">
        <v>0</v>
      </c>
      <c r="AW6" s="33">
        <v>0</v>
      </c>
      <c r="AX6" s="34">
        <v>46.7</v>
      </c>
      <c r="AY6" s="33">
        <v>46.7</v>
      </c>
      <c r="AZ6" s="33">
        <v>0</v>
      </c>
      <c r="BA6" s="33"/>
      <c r="BB6" s="33"/>
      <c r="BC6" s="33">
        <v>0</v>
      </c>
      <c r="BD6" s="33">
        <v>0</v>
      </c>
      <c r="BE6" s="33">
        <v>0</v>
      </c>
      <c r="BF6" s="33">
        <v>0</v>
      </c>
      <c r="BG6" s="33"/>
      <c r="BH6" s="33"/>
      <c r="BI6" s="33">
        <v>7.9</v>
      </c>
      <c r="BJ6" s="33">
        <v>0</v>
      </c>
      <c r="BK6" s="33">
        <v>1475</v>
      </c>
      <c r="BL6" s="33">
        <v>0</v>
      </c>
      <c r="BM6" s="33">
        <v>129.6</v>
      </c>
      <c r="BN6" s="33">
        <v>263.3</v>
      </c>
      <c r="BO6" s="33">
        <v>13.1</v>
      </c>
      <c r="BP6" s="33"/>
      <c r="BQ6" s="33"/>
      <c r="BR6" s="33"/>
      <c r="BS6" s="33"/>
      <c r="BT6" s="33"/>
      <c r="BU6" s="33"/>
      <c r="BV6" s="33">
        <v>945.7</v>
      </c>
      <c r="BW6" s="33">
        <v>413.9</v>
      </c>
      <c r="BX6" s="33">
        <f>BY6+BZ6+CA6+CB6+CC6+CD6+CE6</f>
        <v>11248</v>
      </c>
      <c r="BY6" s="33">
        <v>947.9</v>
      </c>
      <c r="BZ6" s="33">
        <v>2371.3000000000002</v>
      </c>
      <c r="CA6" s="33">
        <v>5344.4</v>
      </c>
      <c r="CB6" s="33">
        <v>945.7</v>
      </c>
      <c r="CC6" s="33">
        <v>781.8</v>
      </c>
      <c r="CD6" s="33">
        <v>856.9</v>
      </c>
      <c r="CE6" s="33">
        <v>0</v>
      </c>
      <c r="CF6" s="33">
        <v>0</v>
      </c>
      <c r="CG6" s="33">
        <v>0</v>
      </c>
      <c r="CH6" s="33">
        <v>0</v>
      </c>
      <c r="CI6" s="33">
        <v>0</v>
      </c>
      <c r="CJ6" s="33">
        <v>0</v>
      </c>
      <c r="CK6" s="33">
        <v>0</v>
      </c>
      <c r="CL6" s="33">
        <v>0</v>
      </c>
      <c r="CM6" s="33">
        <v>0</v>
      </c>
    </row>
    <row r="7" spans="1:119" ht="34.5" customHeight="1" thickBot="1" x14ac:dyDescent="0.25">
      <c r="A7" s="48"/>
      <c r="B7" s="48"/>
      <c r="C7" s="48"/>
      <c r="D7" s="48">
        <v>32013356</v>
      </c>
      <c r="E7" s="48">
        <v>150</v>
      </c>
      <c r="F7" s="48">
        <v>6821810100</v>
      </c>
      <c r="G7" s="48"/>
      <c r="H7" s="48"/>
      <c r="I7" s="48">
        <v>36</v>
      </c>
      <c r="J7" s="48" t="s">
        <v>184</v>
      </c>
      <c r="K7" s="48" t="s">
        <v>108</v>
      </c>
      <c r="L7" s="48" t="s">
        <v>154</v>
      </c>
      <c r="M7" s="49" t="s">
        <v>185</v>
      </c>
      <c r="N7" s="50" t="s">
        <v>107</v>
      </c>
      <c r="O7" s="49" t="s">
        <v>110</v>
      </c>
      <c r="P7" s="48" t="s">
        <v>92</v>
      </c>
      <c r="Q7" s="48" t="s">
        <v>169</v>
      </c>
      <c r="R7" s="48"/>
      <c r="S7" s="48" t="s">
        <v>154</v>
      </c>
      <c r="T7" s="48" t="s">
        <v>157</v>
      </c>
      <c r="U7" s="48" t="s">
        <v>158</v>
      </c>
      <c r="V7" s="48" t="s">
        <v>159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</row>
    <row r="8" spans="1:119" ht="34.5" customHeight="1" thickBot="1" x14ac:dyDescent="0.25">
      <c r="A8" s="51">
        <v>2019</v>
      </c>
      <c r="B8" s="56" t="s">
        <v>152</v>
      </c>
      <c r="C8" s="51" t="s">
        <v>88</v>
      </c>
      <c r="D8" s="48"/>
      <c r="E8" s="48"/>
      <c r="F8" s="48"/>
      <c r="G8" s="48"/>
      <c r="H8" s="48"/>
      <c r="I8" s="48"/>
      <c r="J8" s="48"/>
      <c r="K8" s="48"/>
      <c r="L8" s="48"/>
      <c r="M8" s="52"/>
      <c r="N8" s="48"/>
      <c r="O8" s="48"/>
      <c r="P8" s="48"/>
      <c r="Q8" s="48"/>
      <c r="R8" s="48">
        <v>86</v>
      </c>
      <c r="S8" s="48"/>
      <c r="T8" s="48"/>
      <c r="U8" s="48"/>
      <c r="V8" s="48"/>
      <c r="W8" s="48">
        <v>14880</v>
      </c>
      <c r="X8" s="48">
        <v>2480</v>
      </c>
      <c r="Y8" s="48">
        <v>0</v>
      </c>
      <c r="Z8" s="48">
        <v>0</v>
      </c>
      <c r="AA8" s="48">
        <v>12400</v>
      </c>
      <c r="AB8" s="48">
        <v>0</v>
      </c>
      <c r="AC8" s="48">
        <v>0</v>
      </c>
      <c r="AD8" s="48">
        <v>0</v>
      </c>
      <c r="AE8" s="48">
        <v>0</v>
      </c>
      <c r="AF8" s="48">
        <v>12440</v>
      </c>
      <c r="AG8" s="48">
        <v>9522.4</v>
      </c>
      <c r="AH8" s="48">
        <v>0</v>
      </c>
      <c r="AI8" s="48">
        <v>0</v>
      </c>
      <c r="AJ8" s="48">
        <v>0</v>
      </c>
      <c r="AK8" s="48">
        <v>0</v>
      </c>
      <c r="AL8" s="48">
        <v>0</v>
      </c>
      <c r="AM8" s="48">
        <v>1005.2</v>
      </c>
      <c r="AN8" s="48">
        <v>483.2</v>
      </c>
      <c r="AO8" s="48">
        <v>346.8</v>
      </c>
      <c r="AP8" s="48">
        <v>0</v>
      </c>
      <c r="AQ8" s="48">
        <v>0</v>
      </c>
      <c r="AR8" s="48">
        <v>0</v>
      </c>
      <c r="AS8" s="48">
        <v>0</v>
      </c>
      <c r="AT8" s="48">
        <v>11357.6</v>
      </c>
      <c r="AU8" s="48">
        <v>1042.4000000000001</v>
      </c>
      <c r="AV8" s="48">
        <v>0</v>
      </c>
      <c r="AW8" s="48">
        <v>0</v>
      </c>
      <c r="AX8" s="48">
        <v>1042.4000000000001</v>
      </c>
      <c r="AY8" s="48">
        <v>1042.4000000000001</v>
      </c>
      <c r="AZ8" s="48">
        <v>0</v>
      </c>
      <c r="BA8" s="48"/>
      <c r="BB8" s="48"/>
      <c r="BC8" s="48">
        <v>0</v>
      </c>
      <c r="BD8" s="48">
        <v>0</v>
      </c>
      <c r="BE8" s="48">
        <v>0</v>
      </c>
      <c r="BF8" s="48">
        <v>0</v>
      </c>
      <c r="BG8" s="48"/>
      <c r="BH8" s="48"/>
      <c r="BI8" s="48">
        <v>177.2</v>
      </c>
      <c r="BJ8" s="48">
        <v>0</v>
      </c>
      <c r="BK8" s="48">
        <v>2480</v>
      </c>
      <c r="BL8" s="48">
        <v>0</v>
      </c>
      <c r="BM8" s="48">
        <v>180</v>
      </c>
      <c r="BN8" s="48">
        <v>312</v>
      </c>
      <c r="BO8" s="48">
        <v>15.2</v>
      </c>
      <c r="BP8" s="48"/>
      <c r="BQ8" s="48"/>
      <c r="BR8" s="48"/>
      <c r="BS8" s="48">
        <v>0</v>
      </c>
      <c r="BT8" s="48">
        <v>0</v>
      </c>
      <c r="BU8" s="48">
        <v>1080</v>
      </c>
      <c r="BV8" s="48">
        <v>1080</v>
      </c>
      <c r="BW8" s="48">
        <v>792</v>
      </c>
      <c r="BX8" s="48">
        <v>11357.6</v>
      </c>
      <c r="BY8" s="48">
        <v>1010.4</v>
      </c>
      <c r="BZ8" s="48">
        <v>2789.6</v>
      </c>
      <c r="CA8" s="48">
        <v>5292</v>
      </c>
      <c r="CB8" s="48">
        <v>1258.4000000000001</v>
      </c>
      <c r="CC8" s="48">
        <v>487.2</v>
      </c>
      <c r="CD8" s="48">
        <v>520</v>
      </c>
      <c r="CE8" s="48">
        <v>0</v>
      </c>
      <c r="CF8" s="48">
        <v>0</v>
      </c>
      <c r="CG8" s="48">
        <v>0</v>
      </c>
      <c r="CH8" s="48">
        <v>0</v>
      </c>
      <c r="CI8" s="48">
        <v>0</v>
      </c>
      <c r="CJ8" s="48">
        <v>0</v>
      </c>
      <c r="CK8" s="48">
        <v>0</v>
      </c>
      <c r="CL8" s="48">
        <v>0</v>
      </c>
      <c r="CM8" s="48">
        <v>0</v>
      </c>
    </row>
    <row r="9" spans="1:119" ht="27" customHeight="1" thickBot="1" x14ac:dyDescent="0.25">
      <c r="A9" s="51">
        <v>2019</v>
      </c>
      <c r="B9" s="56" t="s">
        <v>152</v>
      </c>
      <c r="C9" s="51" t="s">
        <v>106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>
        <v>11168.9</v>
      </c>
      <c r="X9" s="48">
        <v>1861.5</v>
      </c>
      <c r="Y9" s="48">
        <v>0</v>
      </c>
      <c r="Z9" s="48">
        <v>0</v>
      </c>
      <c r="AA9" s="48">
        <v>9867.7999999999993</v>
      </c>
      <c r="AB9" s="48">
        <v>3547</v>
      </c>
      <c r="AC9" s="48">
        <v>0</v>
      </c>
      <c r="AD9" s="48">
        <v>0</v>
      </c>
      <c r="AE9" s="48">
        <v>0</v>
      </c>
      <c r="AF9" s="48">
        <v>13414.8</v>
      </c>
      <c r="AG9" s="48">
        <v>10189.5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1822.5</v>
      </c>
      <c r="AN9" s="48">
        <v>972.1</v>
      </c>
      <c r="AO9" s="48">
        <v>430.7</v>
      </c>
      <c r="AP9" s="48">
        <v>0</v>
      </c>
      <c r="AQ9" s="48">
        <v>0</v>
      </c>
      <c r="AR9" s="48">
        <v>0</v>
      </c>
      <c r="AS9" s="48">
        <v>0</v>
      </c>
      <c r="AT9" s="48">
        <v>13414.8</v>
      </c>
      <c r="AU9" s="48">
        <v>0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/>
      <c r="BB9" s="48"/>
      <c r="BC9" s="48">
        <v>0</v>
      </c>
      <c r="BD9" s="48">
        <v>0</v>
      </c>
      <c r="BE9" s="48">
        <v>0</v>
      </c>
      <c r="BF9" s="48">
        <v>0</v>
      </c>
      <c r="BG9" s="48"/>
      <c r="BH9" s="48"/>
      <c r="BI9" s="48">
        <v>0</v>
      </c>
      <c r="BJ9" s="48">
        <v>0</v>
      </c>
      <c r="BK9" s="48">
        <v>1861.5</v>
      </c>
      <c r="BL9" s="48">
        <v>0</v>
      </c>
      <c r="BM9" s="48">
        <v>158.5</v>
      </c>
      <c r="BN9" s="48">
        <v>278.2</v>
      </c>
      <c r="BO9" s="48">
        <v>8.6</v>
      </c>
      <c r="BP9" s="48"/>
      <c r="BQ9" s="48"/>
      <c r="BR9" s="48"/>
      <c r="BS9" s="48">
        <v>0</v>
      </c>
      <c r="BT9" s="48">
        <v>0</v>
      </c>
      <c r="BU9" s="48">
        <v>1149</v>
      </c>
      <c r="BV9" s="48">
        <v>1149</v>
      </c>
      <c r="BW9" s="48">
        <v>445.3</v>
      </c>
      <c r="BX9" s="48">
        <v>13158.1</v>
      </c>
      <c r="BY9" s="48">
        <v>1173.5999999999999</v>
      </c>
      <c r="BZ9" s="48">
        <v>3533.2</v>
      </c>
      <c r="CA9" s="48">
        <v>6290.8</v>
      </c>
      <c r="CB9" s="48">
        <v>1095.2</v>
      </c>
      <c r="CC9" s="48">
        <v>633.1</v>
      </c>
      <c r="CD9" s="48">
        <v>432.2</v>
      </c>
      <c r="CE9" s="48">
        <v>0</v>
      </c>
      <c r="CF9" s="48">
        <v>0</v>
      </c>
      <c r="CG9" s="48">
        <v>0</v>
      </c>
      <c r="CH9" s="48">
        <v>0</v>
      </c>
      <c r="CI9" s="48">
        <v>0</v>
      </c>
      <c r="CJ9" s="48">
        <v>0</v>
      </c>
      <c r="CK9" s="48">
        <v>0</v>
      </c>
      <c r="CL9" s="48">
        <v>0</v>
      </c>
      <c r="CM9" s="48">
        <v>0</v>
      </c>
    </row>
    <row r="10" spans="1:119" ht="25.5" customHeight="1" thickBot="1" x14ac:dyDescent="0.25">
      <c r="A10" s="51"/>
      <c r="B10" s="56"/>
      <c r="C10" s="51"/>
      <c r="D10" s="48">
        <v>32013356</v>
      </c>
      <c r="E10" s="48">
        <v>150</v>
      </c>
      <c r="F10" s="48">
        <v>6821810100</v>
      </c>
      <c r="G10" s="48"/>
      <c r="H10" s="48"/>
      <c r="I10" s="48">
        <v>36</v>
      </c>
      <c r="J10" s="48" t="s">
        <v>184</v>
      </c>
      <c r="K10" s="48" t="s">
        <v>108</v>
      </c>
      <c r="L10" s="48" t="s">
        <v>154</v>
      </c>
      <c r="M10" s="49" t="s">
        <v>185</v>
      </c>
      <c r="N10" s="50" t="s">
        <v>107</v>
      </c>
      <c r="O10" s="49" t="s">
        <v>110</v>
      </c>
      <c r="P10" s="48" t="s">
        <v>92</v>
      </c>
      <c r="Q10" s="48" t="s">
        <v>169</v>
      </c>
      <c r="R10" s="48"/>
      <c r="S10" s="48" t="s">
        <v>154</v>
      </c>
      <c r="T10" s="48" t="s">
        <v>157</v>
      </c>
      <c r="U10" s="48" t="s">
        <v>158</v>
      </c>
      <c r="V10" s="48" t="s">
        <v>159</v>
      </c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</row>
    <row r="11" spans="1:119" ht="15.95" customHeight="1" thickBot="1" x14ac:dyDescent="0.25">
      <c r="A11" s="51">
        <v>2020</v>
      </c>
      <c r="B11" s="56" t="s">
        <v>162</v>
      </c>
      <c r="C11" s="51" t="s">
        <v>88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>
        <v>86</v>
      </c>
      <c r="S11" s="48"/>
      <c r="T11" s="48"/>
      <c r="U11" s="48"/>
      <c r="V11" s="48"/>
      <c r="W11" s="48">
        <v>10068</v>
      </c>
      <c r="X11" s="48">
        <v>1553.1</v>
      </c>
      <c r="Y11" s="48">
        <v>0</v>
      </c>
      <c r="Z11" s="48">
        <v>0</v>
      </c>
      <c r="AA11" s="48">
        <v>8514.9</v>
      </c>
      <c r="AB11" s="48">
        <v>90</v>
      </c>
      <c r="AC11" s="48">
        <v>0</v>
      </c>
      <c r="AD11" s="48">
        <v>0</v>
      </c>
      <c r="AE11" s="48">
        <v>0</v>
      </c>
      <c r="AF11" s="48">
        <v>8604.9</v>
      </c>
      <c r="AG11" s="48">
        <v>6956.4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924.6</v>
      </c>
      <c r="AN11" s="48">
        <v>435.6</v>
      </c>
      <c r="AO11" s="48">
        <v>260.10000000000002</v>
      </c>
      <c r="AP11" s="48">
        <v>0</v>
      </c>
      <c r="AQ11" s="48">
        <v>0</v>
      </c>
      <c r="AR11" s="48">
        <v>0</v>
      </c>
      <c r="AS11" s="48">
        <v>4.8</v>
      </c>
      <c r="AT11" s="48">
        <v>8576.7000000000007</v>
      </c>
      <c r="AU11" s="48">
        <v>28.2</v>
      </c>
      <c r="AV11" s="48">
        <v>0</v>
      </c>
      <c r="AW11" s="48">
        <v>0</v>
      </c>
      <c r="AX11" s="48">
        <v>23.4</v>
      </c>
      <c r="AY11" s="48">
        <v>23.4</v>
      </c>
      <c r="AZ11" s="48">
        <v>0</v>
      </c>
      <c r="BA11" s="48">
        <v>2.4</v>
      </c>
      <c r="BB11" s="48"/>
      <c r="BC11" s="48">
        <v>0</v>
      </c>
      <c r="BD11" s="48">
        <v>0</v>
      </c>
      <c r="BE11" s="48">
        <v>0</v>
      </c>
      <c r="BF11" s="48">
        <v>0</v>
      </c>
      <c r="BG11" s="48"/>
      <c r="BH11" s="48"/>
      <c r="BI11" s="48">
        <v>4.8</v>
      </c>
      <c r="BJ11" s="48">
        <v>0</v>
      </c>
      <c r="BK11" s="48">
        <v>1553.1</v>
      </c>
      <c r="BL11" s="48">
        <v>0</v>
      </c>
      <c r="BM11" s="48">
        <v>158.4</v>
      </c>
      <c r="BN11" s="48">
        <v>369</v>
      </c>
      <c r="BO11" s="48">
        <v>85.8</v>
      </c>
      <c r="BP11" s="48"/>
      <c r="BQ11" s="48"/>
      <c r="BR11" s="48"/>
      <c r="BS11" s="48">
        <v>0</v>
      </c>
      <c r="BT11" s="48">
        <v>0</v>
      </c>
      <c r="BU11" s="48">
        <v>0</v>
      </c>
      <c r="BV11" s="48">
        <v>0</v>
      </c>
      <c r="BW11" s="48">
        <v>0</v>
      </c>
      <c r="BX11" s="48">
        <v>8576.7000000000007</v>
      </c>
      <c r="BY11" s="48">
        <v>728.5</v>
      </c>
      <c r="BZ11" s="48">
        <v>1905.2</v>
      </c>
      <c r="CA11" s="48">
        <v>4008</v>
      </c>
      <c r="CB11" s="48">
        <v>709.2</v>
      </c>
      <c r="CC11" s="48">
        <v>583.20000000000005</v>
      </c>
      <c r="CD11" s="48">
        <v>642.6</v>
      </c>
      <c r="CE11" s="48">
        <v>0</v>
      </c>
      <c r="CF11" s="48">
        <v>0</v>
      </c>
      <c r="CG11" s="48">
        <v>0</v>
      </c>
      <c r="CH11" s="48">
        <v>600</v>
      </c>
      <c r="CI11" s="48">
        <v>0</v>
      </c>
      <c r="CJ11" s="48">
        <v>192.9</v>
      </c>
      <c r="CK11" s="48">
        <v>29.4</v>
      </c>
      <c r="CL11" s="48">
        <v>0</v>
      </c>
      <c r="CM11" s="48">
        <v>0</v>
      </c>
    </row>
    <row r="12" spans="1:119" ht="29.25" customHeight="1" thickBot="1" x14ac:dyDescent="0.25">
      <c r="A12" s="57">
        <v>2020</v>
      </c>
      <c r="B12" s="58" t="s">
        <v>162</v>
      </c>
      <c r="C12" s="59" t="s">
        <v>106</v>
      </c>
      <c r="D12" s="60"/>
      <c r="E12" s="60"/>
      <c r="F12" s="60"/>
      <c r="G12" s="60"/>
      <c r="H12" s="60"/>
      <c r="I12" s="60"/>
      <c r="J12" s="60"/>
      <c r="K12" s="60"/>
      <c r="L12" s="61"/>
      <c r="M12" s="62"/>
      <c r="N12" s="61"/>
      <c r="O12" s="60"/>
      <c r="P12" s="60"/>
      <c r="Q12" s="61"/>
      <c r="R12" s="60"/>
      <c r="S12" s="61"/>
      <c r="T12" s="61"/>
      <c r="U12" s="60"/>
      <c r="V12" s="60"/>
      <c r="W12" s="60">
        <v>8897.4</v>
      </c>
      <c r="X12" s="60">
        <v>1482.9</v>
      </c>
      <c r="Y12" s="60">
        <v>0</v>
      </c>
      <c r="Z12" s="60">
        <v>0</v>
      </c>
      <c r="AA12" s="60">
        <v>7414.5</v>
      </c>
      <c r="AB12" s="60">
        <v>3103.8</v>
      </c>
      <c r="AC12" s="60">
        <v>0</v>
      </c>
      <c r="AD12" s="60">
        <v>0</v>
      </c>
      <c r="AE12" s="60">
        <v>0</v>
      </c>
      <c r="AF12" s="60">
        <v>10518.3</v>
      </c>
      <c r="AG12" s="60">
        <v>8235.4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1394.9</v>
      </c>
      <c r="AN12" s="60">
        <v>880.6</v>
      </c>
      <c r="AO12" s="60">
        <v>267.2</v>
      </c>
      <c r="AP12" s="60">
        <v>0</v>
      </c>
      <c r="AQ12" s="60">
        <v>0</v>
      </c>
      <c r="AR12" s="60">
        <v>0</v>
      </c>
      <c r="AS12" s="60">
        <v>0</v>
      </c>
      <c r="AT12" s="60">
        <v>10778.1</v>
      </c>
      <c r="AU12" s="60">
        <v>-259.8</v>
      </c>
      <c r="AV12" s="60">
        <v>0</v>
      </c>
      <c r="AW12" s="60">
        <v>0</v>
      </c>
      <c r="AX12" s="60">
        <v>-259.8</v>
      </c>
      <c r="AY12" s="60">
        <v>0</v>
      </c>
      <c r="AZ12" s="60">
        <v>259.8</v>
      </c>
      <c r="BA12" s="60"/>
      <c r="BB12" s="60"/>
      <c r="BC12" s="60">
        <v>0</v>
      </c>
      <c r="BD12" s="60">
        <v>0</v>
      </c>
      <c r="BE12" s="60">
        <v>0</v>
      </c>
      <c r="BF12" s="60">
        <v>0</v>
      </c>
      <c r="BG12" s="60"/>
      <c r="BH12" s="60"/>
      <c r="BI12" s="60">
        <v>0</v>
      </c>
      <c r="BJ12" s="60">
        <v>0</v>
      </c>
      <c r="BK12" s="60">
        <v>1482.9</v>
      </c>
      <c r="BL12" s="60">
        <v>0</v>
      </c>
      <c r="BM12" s="60">
        <v>94.5</v>
      </c>
      <c r="BN12" s="60">
        <v>239.9</v>
      </c>
      <c r="BO12" s="60">
        <v>9.8000000000000007</v>
      </c>
      <c r="BP12" s="60"/>
      <c r="BQ12" s="60"/>
      <c r="BR12" s="60"/>
      <c r="BS12" s="60">
        <v>0</v>
      </c>
      <c r="BT12" s="60">
        <v>0</v>
      </c>
      <c r="BU12" s="60">
        <v>991.3</v>
      </c>
      <c r="BV12" s="60">
        <v>991.3</v>
      </c>
      <c r="BW12" s="60">
        <v>328.1</v>
      </c>
      <c r="BX12" s="60">
        <v>10471.700000000001</v>
      </c>
      <c r="BY12" s="60">
        <v>312.39999999999998</v>
      </c>
      <c r="BZ12" s="60">
        <v>2856.1</v>
      </c>
      <c r="CA12" s="60">
        <v>5457.9</v>
      </c>
      <c r="CB12" s="60">
        <v>973.3</v>
      </c>
      <c r="CC12" s="60">
        <v>482.1</v>
      </c>
      <c r="CD12" s="60">
        <v>696.3</v>
      </c>
      <c r="CE12" s="60">
        <v>0</v>
      </c>
      <c r="CF12" s="60">
        <v>0</v>
      </c>
      <c r="CG12" s="60">
        <v>0</v>
      </c>
      <c r="CH12" s="60">
        <v>0</v>
      </c>
      <c r="CI12" s="60">
        <v>0</v>
      </c>
      <c r="CJ12" s="60">
        <v>0</v>
      </c>
      <c r="CK12" s="60">
        <v>0</v>
      </c>
      <c r="CL12" s="60">
        <v>0</v>
      </c>
      <c r="CM12" s="60">
        <v>0</v>
      </c>
    </row>
    <row r="13" spans="1:119" ht="29.25" customHeight="1" thickBot="1" x14ac:dyDescent="0.25">
      <c r="A13" s="53">
        <v>2020</v>
      </c>
      <c r="B13" s="68" t="s">
        <v>162</v>
      </c>
      <c r="C13" s="53" t="s">
        <v>163</v>
      </c>
      <c r="D13" s="53">
        <v>14151748</v>
      </c>
      <c r="E13" s="53">
        <v>150</v>
      </c>
      <c r="F13" s="53">
        <v>6821810100</v>
      </c>
      <c r="G13" s="53"/>
      <c r="H13" s="53"/>
      <c r="I13" s="53" t="s">
        <v>187</v>
      </c>
      <c r="J13" s="53" t="s">
        <v>168</v>
      </c>
      <c r="K13" s="53" t="s">
        <v>164</v>
      </c>
      <c r="L13" s="54" t="s">
        <v>154</v>
      </c>
      <c r="M13" s="55" t="s">
        <v>185</v>
      </c>
      <c r="N13" s="54" t="s">
        <v>107</v>
      </c>
      <c r="O13" s="53" t="s">
        <v>165</v>
      </c>
      <c r="P13" s="53" t="s">
        <v>92</v>
      </c>
      <c r="Q13" s="54" t="s">
        <v>169</v>
      </c>
      <c r="R13" s="53">
        <v>12</v>
      </c>
      <c r="S13" s="54" t="s">
        <v>154</v>
      </c>
      <c r="T13" s="54" t="s">
        <v>170</v>
      </c>
      <c r="U13" s="53" t="s">
        <v>171</v>
      </c>
      <c r="V13" s="53" t="s">
        <v>186</v>
      </c>
      <c r="W13" s="53">
        <v>7290.2</v>
      </c>
      <c r="X13" s="53">
        <v>1149.0999999999999</v>
      </c>
      <c r="Y13" s="53">
        <v>0</v>
      </c>
      <c r="Z13" s="53">
        <v>0</v>
      </c>
      <c r="AA13" s="53">
        <v>6141.3</v>
      </c>
      <c r="AB13" s="53">
        <v>0</v>
      </c>
      <c r="AC13" s="53">
        <v>0</v>
      </c>
      <c r="AD13" s="53">
        <v>598.9</v>
      </c>
      <c r="AE13" s="53">
        <v>0</v>
      </c>
      <c r="AF13" s="53">
        <v>6740.2</v>
      </c>
      <c r="AG13" s="53">
        <v>7765</v>
      </c>
      <c r="AH13" s="53">
        <v>297.10000000000002</v>
      </c>
      <c r="AI13" s="53">
        <v>0</v>
      </c>
      <c r="AJ13" s="53">
        <v>0</v>
      </c>
      <c r="AK13" s="53">
        <v>0</v>
      </c>
      <c r="AL13" s="53">
        <v>0</v>
      </c>
      <c r="AM13" s="53">
        <v>297.10000000000002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8062.1</v>
      </c>
      <c r="AU13" s="53">
        <v>-1321.9</v>
      </c>
      <c r="AV13" s="53">
        <v>0</v>
      </c>
      <c r="AW13" s="53">
        <v>0</v>
      </c>
      <c r="AX13" s="53">
        <v>-1321.9</v>
      </c>
      <c r="AY13" s="53">
        <v>0</v>
      </c>
      <c r="AZ13" s="53">
        <v>-1321.9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/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>
        <v>0</v>
      </c>
      <c r="CG13" s="53">
        <v>0</v>
      </c>
      <c r="CH13" s="53">
        <v>0</v>
      </c>
      <c r="CI13" s="53">
        <v>0</v>
      </c>
      <c r="CJ13" s="53">
        <v>0</v>
      </c>
      <c r="CK13" s="53">
        <v>0</v>
      </c>
      <c r="CL13" s="53">
        <v>0</v>
      </c>
      <c r="CM13" s="53">
        <v>0</v>
      </c>
    </row>
    <row r="14" spans="1:119" customFormat="1" ht="75" customHeight="1" x14ac:dyDescent="0.2">
      <c r="A14" s="19">
        <v>2019</v>
      </c>
      <c r="B14" s="63" t="s">
        <v>162</v>
      </c>
      <c r="C14" s="19" t="s">
        <v>163</v>
      </c>
      <c r="D14" s="19">
        <v>14151748</v>
      </c>
      <c r="E14" s="19">
        <v>150</v>
      </c>
      <c r="F14" s="19">
        <v>6821810100</v>
      </c>
      <c r="G14" s="19"/>
      <c r="H14" s="19"/>
      <c r="I14" s="19" t="s">
        <v>167</v>
      </c>
      <c r="J14" s="19" t="s">
        <v>168</v>
      </c>
      <c r="K14" s="19" t="s">
        <v>164</v>
      </c>
      <c r="L14" s="64" t="s">
        <v>154</v>
      </c>
      <c r="M14" s="65" t="s">
        <v>155</v>
      </c>
      <c r="N14" s="66" t="s">
        <v>107</v>
      </c>
      <c r="O14" s="19" t="s">
        <v>165</v>
      </c>
      <c r="P14" s="19" t="s">
        <v>92</v>
      </c>
      <c r="Q14" s="64" t="s">
        <v>169</v>
      </c>
      <c r="R14" s="19">
        <v>17</v>
      </c>
      <c r="S14" s="64" t="s">
        <v>154</v>
      </c>
      <c r="T14" s="64" t="s">
        <v>170</v>
      </c>
      <c r="U14" s="19" t="s">
        <v>171</v>
      </c>
      <c r="V14" s="19" t="s">
        <v>173</v>
      </c>
      <c r="W14" s="19">
        <v>6425.8</v>
      </c>
      <c r="X14" s="19">
        <v>1075.8</v>
      </c>
      <c r="Y14" s="19">
        <v>0</v>
      </c>
      <c r="Z14" s="19">
        <v>0</v>
      </c>
      <c r="AA14" s="19">
        <v>5350</v>
      </c>
      <c r="AB14" s="19">
        <v>0</v>
      </c>
      <c r="AC14" s="19">
        <v>46.5</v>
      </c>
      <c r="AD14" s="19">
        <v>978.3</v>
      </c>
      <c r="AE14" s="19">
        <f>[1]Опис!D39</f>
        <v>0</v>
      </c>
      <c r="AF14" s="19">
        <v>6374.8</v>
      </c>
      <c r="AG14" s="67">
        <v>7568.3</v>
      </c>
      <c r="AH14" s="19">
        <v>443.02</v>
      </c>
      <c r="AI14" s="19">
        <f>[1]Опис!D43</f>
        <v>0</v>
      </c>
      <c r="AJ14" s="19">
        <f>[1]Опис!D44</f>
        <v>0</v>
      </c>
      <c r="AK14" s="19">
        <f>[1]Опис!D45</f>
        <v>0</v>
      </c>
      <c r="AL14" s="19">
        <f>[1]Опис!D46</f>
        <v>0</v>
      </c>
      <c r="AM14" s="19">
        <v>443.02</v>
      </c>
      <c r="AN14" s="19">
        <v>0</v>
      </c>
      <c r="AO14" s="19">
        <f>[1]Опис!D49</f>
        <v>0</v>
      </c>
      <c r="AP14" s="19">
        <f>[1]Опис!D50</f>
        <v>0</v>
      </c>
      <c r="AQ14" s="19">
        <f>[1]Опис!D51</f>
        <v>0</v>
      </c>
      <c r="AR14" s="19">
        <f>[1]Опис!D52</f>
        <v>0</v>
      </c>
      <c r="AS14" s="67">
        <v>0</v>
      </c>
      <c r="AT14" s="19">
        <v>8011.3</v>
      </c>
      <c r="AU14" s="19">
        <v>-1636.5</v>
      </c>
      <c r="AV14" s="19">
        <f>[1]Опис!D56</f>
        <v>0</v>
      </c>
      <c r="AW14" s="19">
        <f>[1]Опис!D57</f>
        <v>0</v>
      </c>
      <c r="AX14" s="19">
        <v>-1636.5</v>
      </c>
      <c r="AY14" s="19">
        <f>[1]Опис!D59</f>
        <v>0</v>
      </c>
      <c r="AZ14" s="19">
        <v>-1636.5</v>
      </c>
      <c r="BA14" s="67">
        <f>[1]Опис!D61</f>
        <v>0</v>
      </c>
      <c r="BB14" s="19">
        <f>[1]Опис!D62</f>
        <v>0</v>
      </c>
      <c r="BC14" s="19">
        <f>[1]Опис!D63</f>
        <v>0</v>
      </c>
      <c r="BD14" s="19">
        <f>[1]Опис!D64</f>
        <v>0</v>
      </c>
      <c r="BE14" s="19">
        <f>[1]Опис!D65</f>
        <v>0</v>
      </c>
      <c r="BF14" s="19">
        <f>[1]Опис!D66</f>
        <v>0</v>
      </c>
      <c r="BG14" s="19"/>
      <c r="BH14" s="19">
        <v>0</v>
      </c>
      <c r="BI14" s="67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321.60000000000002</v>
      </c>
      <c r="BV14" s="19">
        <v>321.60000000000002</v>
      </c>
      <c r="BW14" s="19">
        <v>318.8</v>
      </c>
      <c r="BX14" s="19">
        <v>5864</v>
      </c>
      <c r="BY14" s="19">
        <v>428.2</v>
      </c>
      <c r="BZ14" s="19">
        <v>5435.8</v>
      </c>
      <c r="CA14" s="67">
        <v>1635</v>
      </c>
      <c r="CB14" s="19">
        <v>321.60000000000002</v>
      </c>
      <c r="CC14" s="19">
        <v>190.6</v>
      </c>
      <c r="CD14" s="67">
        <v>0</v>
      </c>
      <c r="CE14" s="19">
        <v>8011.2</v>
      </c>
      <c r="CF14" s="19">
        <v>478.3</v>
      </c>
      <c r="CG14" s="19">
        <f>[1]Опис!D93</f>
        <v>0</v>
      </c>
      <c r="CH14" s="19">
        <v>475</v>
      </c>
      <c r="CI14" s="19">
        <f>[1]Опис!D95</f>
        <v>0</v>
      </c>
      <c r="CJ14" s="19">
        <f>[1]Опис!D96</f>
        <v>0</v>
      </c>
      <c r="CK14" s="19">
        <v>3.3</v>
      </c>
      <c r="CL14" s="19">
        <f>[1]Опис!D98</f>
        <v>0</v>
      </c>
      <c r="CM14" s="19">
        <f>[1]Опис!D99</f>
        <v>0</v>
      </c>
      <c r="CN14" s="23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</row>
    <row r="15" spans="1:119" customFormat="1" ht="88.5" customHeight="1" x14ac:dyDescent="0.2">
      <c r="A15" s="20">
        <v>2018</v>
      </c>
      <c r="B15" s="35" t="s">
        <v>166</v>
      </c>
      <c r="C15" s="19" t="s">
        <v>163</v>
      </c>
      <c r="D15" s="20">
        <v>14151748</v>
      </c>
      <c r="E15" s="20">
        <v>150</v>
      </c>
      <c r="F15" s="20">
        <v>6821810100</v>
      </c>
      <c r="G15" s="20"/>
      <c r="H15" s="20"/>
      <c r="I15" s="20" t="s">
        <v>167</v>
      </c>
      <c r="J15" s="20" t="str">
        <f>J14</f>
        <v>Комунальне підприємство теплових мереж Дунаєвецької міської ради</v>
      </c>
      <c r="K15" s="20" t="str">
        <f>K14</f>
        <v>комунальне підприємство</v>
      </c>
      <c r="L15" s="20" t="str">
        <f>L14</f>
        <v>місто Дунаївці</v>
      </c>
      <c r="M15" s="20" t="str">
        <f>M14</f>
        <v>Виконавчий комітет Дунаєвецької  міської ради</v>
      </c>
      <c r="N15" s="25" t="s">
        <v>107</v>
      </c>
      <c r="O15" s="20" t="str">
        <f>O14</f>
        <v>Постачання пари, гарячої води та кондиційованого повітря (основний) (35.30)</v>
      </c>
      <c r="P15" s="20" t="str">
        <f>P14</f>
        <v>тис.грн.</v>
      </c>
      <c r="Q15" s="20" t="str">
        <f>Q14</f>
        <v xml:space="preserve">Комунальна </v>
      </c>
      <c r="R15" s="20">
        <v>20</v>
      </c>
      <c r="S15" s="20" t="str">
        <f>S14</f>
        <v>місто Дунаївці</v>
      </c>
      <c r="T15" s="21" t="str">
        <f>T14</f>
        <v>(03858)33987</v>
      </c>
      <c r="U15" s="20" t="s">
        <v>172</v>
      </c>
      <c r="V15" s="20" t="str">
        <f>V14</f>
        <v>Коваль В.В.</v>
      </c>
      <c r="W15" s="20">
        <v>9172.68</v>
      </c>
      <c r="X15" s="20">
        <v>1528.78</v>
      </c>
      <c r="Y15" s="20">
        <v>0</v>
      </c>
      <c r="Z15" s="20">
        <v>0</v>
      </c>
      <c r="AA15" s="20">
        <v>7643.9</v>
      </c>
      <c r="AB15" s="20">
        <v>0</v>
      </c>
      <c r="AC15" s="20">
        <v>22.9</v>
      </c>
      <c r="AD15" s="20">
        <v>6737.9</v>
      </c>
      <c r="AE15" s="20">
        <v>1.5</v>
      </c>
      <c r="AF15" s="20">
        <v>14406.2</v>
      </c>
      <c r="AG15" s="20">
        <v>13786.9</v>
      </c>
      <c r="AH15" s="20">
        <v>676.9</v>
      </c>
      <c r="AI15" s="20">
        <f>[1]Опис!E43</f>
        <v>0</v>
      </c>
      <c r="AJ15" s="20">
        <v>0</v>
      </c>
      <c r="AK15" s="20">
        <v>0</v>
      </c>
      <c r="AL15" s="20">
        <v>0</v>
      </c>
      <c r="AM15" s="20">
        <v>676.9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14463.8</v>
      </c>
      <c r="AU15" s="20">
        <v>-57.6</v>
      </c>
      <c r="AV15" s="20">
        <v>0</v>
      </c>
      <c r="AW15" s="20">
        <v>0</v>
      </c>
      <c r="AX15" s="20">
        <v>-57.6</v>
      </c>
      <c r="AY15" s="20">
        <v>0</v>
      </c>
      <c r="AZ15" s="20">
        <v>-57.6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/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f>[1]Опис!E81</f>
        <v>406.9</v>
      </c>
      <c r="BV15" s="20">
        <v>406.9</v>
      </c>
      <c r="BW15" s="20">
        <v>410.7</v>
      </c>
      <c r="BX15" s="20">
        <v>11471.4</v>
      </c>
      <c r="BY15" s="20">
        <v>1679</v>
      </c>
      <c r="BZ15" s="20">
        <v>9792.4</v>
      </c>
      <c r="CA15" s="20">
        <v>2106.3000000000002</v>
      </c>
      <c r="CB15" s="20">
        <v>406.9</v>
      </c>
      <c r="CC15" s="20">
        <v>363.6</v>
      </c>
      <c r="CD15" s="20">
        <f>[1]Опис!E90</f>
        <v>0</v>
      </c>
      <c r="CE15" s="20">
        <v>14348.2</v>
      </c>
      <c r="CF15" s="20">
        <f>[1]Опис!E92</f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3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</row>
    <row r="16" spans="1:119" customFormat="1" ht="88.5" customHeight="1" x14ac:dyDescent="0.2">
      <c r="A16" s="40">
        <v>2020</v>
      </c>
      <c r="B16" s="39" t="s">
        <v>162</v>
      </c>
      <c r="C16" s="40" t="s">
        <v>163</v>
      </c>
      <c r="D16" s="20">
        <v>40326124</v>
      </c>
      <c r="E16" s="20">
        <v>150</v>
      </c>
      <c r="F16" s="20">
        <v>6821210100</v>
      </c>
      <c r="G16" s="20"/>
      <c r="H16" s="20"/>
      <c r="I16" s="20" t="s">
        <v>174</v>
      </c>
      <c r="J16" s="20" t="s">
        <v>175</v>
      </c>
      <c r="K16" s="20" t="s">
        <v>164</v>
      </c>
      <c r="L16" s="20" t="s">
        <v>176</v>
      </c>
      <c r="M16" s="41" t="str">
        <f>M15</f>
        <v>Виконавчий комітет Дунаєвецької  міської ради</v>
      </c>
      <c r="N16" s="25" t="s">
        <v>107</v>
      </c>
      <c r="O16" s="20" t="s">
        <v>177</v>
      </c>
      <c r="P16" s="20" t="s">
        <v>92</v>
      </c>
      <c r="Q16" s="20" t="s">
        <v>181</v>
      </c>
      <c r="R16" s="26">
        <v>117</v>
      </c>
      <c r="S16" s="20" t="s">
        <v>178</v>
      </c>
      <c r="T16" s="26"/>
      <c r="U16" s="26" t="s">
        <v>182</v>
      </c>
      <c r="V16" s="26" t="s">
        <v>183</v>
      </c>
      <c r="W16" s="10">
        <v>11238.3</v>
      </c>
      <c r="X16" s="38">
        <v>1693.73</v>
      </c>
      <c r="Y16" s="36">
        <v>0</v>
      </c>
      <c r="Z16" s="36">
        <v>0</v>
      </c>
      <c r="AA16" s="36">
        <v>11233.1</v>
      </c>
      <c r="AB16" s="36">
        <v>5.2</v>
      </c>
      <c r="AC16" s="36">
        <v>0</v>
      </c>
      <c r="AD16" s="36">
        <v>0</v>
      </c>
      <c r="AE16" s="36">
        <v>0</v>
      </c>
      <c r="AF16" s="36">
        <f>SUM(AA16:AE16)</f>
        <v>11238.300000000001</v>
      </c>
      <c r="AG16" s="36">
        <v>6094.2</v>
      </c>
      <c r="AH16" s="36">
        <v>6819.4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7">
        <v>0</v>
      </c>
      <c r="AQ16" s="36">
        <v>0</v>
      </c>
      <c r="AR16" s="36">
        <v>0</v>
      </c>
      <c r="AS16" s="36">
        <v>0</v>
      </c>
      <c r="AT16" s="36">
        <v>12913.6</v>
      </c>
      <c r="AU16" s="36">
        <v>0</v>
      </c>
      <c r="AV16" s="36">
        <v>0</v>
      </c>
      <c r="AW16" s="36">
        <v>-1675.3</v>
      </c>
      <c r="AX16" s="37">
        <v>-1675.3</v>
      </c>
      <c r="AY16" s="36">
        <v>0</v>
      </c>
      <c r="AZ16" s="36">
        <v>-1675.3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f>SUM(BI16:BO16)</f>
        <v>1698.2</v>
      </c>
      <c r="BI16" s="36">
        <v>0</v>
      </c>
      <c r="BJ16" s="36">
        <v>0</v>
      </c>
      <c r="BK16" s="36">
        <v>1693.4</v>
      </c>
      <c r="BL16" s="36">
        <v>0</v>
      </c>
      <c r="BM16" s="36">
        <v>0</v>
      </c>
      <c r="BN16" s="36">
        <v>0</v>
      </c>
      <c r="BO16" s="36">
        <v>4.8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f>SUM(BV16:BW16)</f>
        <v>2220.0300000000002</v>
      </c>
      <c r="BV16" s="36">
        <v>2093.0500000000002</v>
      </c>
      <c r="BW16" s="36">
        <v>126.98</v>
      </c>
      <c r="BX16" s="33">
        <v>4054.8960000000002</v>
      </c>
      <c r="BY16" s="33">
        <f>BX16-BZ16</f>
        <v>2185.1090000000004</v>
      </c>
      <c r="BZ16" s="33">
        <v>1869.787</v>
      </c>
      <c r="CA16" s="33">
        <v>6936.07</v>
      </c>
      <c r="CB16" s="33"/>
      <c r="CC16" s="33">
        <v>6719.8739999999998</v>
      </c>
      <c r="CD16" s="33"/>
      <c r="CE16" s="22">
        <f>SUM(BX16:CC16)</f>
        <v>21765.736000000001</v>
      </c>
      <c r="CF16" s="33">
        <v>0</v>
      </c>
      <c r="CG16" s="33">
        <v>0</v>
      </c>
      <c r="CH16" s="33">
        <v>0</v>
      </c>
      <c r="CI16" s="33">
        <v>123.7</v>
      </c>
      <c r="CJ16" s="33">
        <v>1.5</v>
      </c>
      <c r="CK16" s="33">
        <v>0</v>
      </c>
      <c r="CL16" s="33">
        <v>0</v>
      </c>
      <c r="CM16" s="33">
        <v>0</v>
      </c>
      <c r="CN16" s="23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</row>
    <row r="17" spans="1:91" ht="69" customHeight="1" x14ac:dyDescent="0.2">
      <c r="A17" s="40">
        <v>2019</v>
      </c>
      <c r="B17" s="39" t="s">
        <v>166</v>
      </c>
      <c r="C17" s="40" t="s">
        <v>163</v>
      </c>
      <c r="D17" s="41">
        <v>40326124</v>
      </c>
      <c r="E17" s="41">
        <v>150</v>
      </c>
      <c r="F17" s="41">
        <v>6821210100</v>
      </c>
      <c r="G17" s="41"/>
      <c r="H17" s="41"/>
      <c r="I17" s="41" t="s">
        <v>174</v>
      </c>
      <c r="J17" s="41" t="s">
        <v>175</v>
      </c>
      <c r="K17" s="41" t="s">
        <v>164</v>
      </c>
      <c r="L17" s="41" t="s">
        <v>176</v>
      </c>
      <c r="M17" s="41" t="str">
        <f>M16</f>
        <v>Виконавчий комітет Дунаєвецької  міської ради</v>
      </c>
      <c r="N17" s="42" t="s">
        <v>107</v>
      </c>
      <c r="O17" s="41" t="s">
        <v>177</v>
      </c>
      <c r="P17" s="41" t="s">
        <v>92</v>
      </c>
      <c r="Q17" s="41" t="s">
        <v>181</v>
      </c>
      <c r="R17" s="43">
        <v>117</v>
      </c>
      <c r="S17" s="41" t="s">
        <v>178</v>
      </c>
      <c r="T17" s="43"/>
      <c r="U17" s="41" t="s">
        <v>179</v>
      </c>
      <c r="V17" s="41" t="s">
        <v>180</v>
      </c>
      <c r="W17" s="44">
        <v>13569.5</v>
      </c>
      <c r="X17" s="45">
        <v>2.5299999999999998</v>
      </c>
      <c r="Y17" s="45">
        <v>0</v>
      </c>
      <c r="Z17" s="45">
        <v>0</v>
      </c>
      <c r="AA17" s="45">
        <v>13564.5</v>
      </c>
      <c r="AB17" s="45">
        <v>5</v>
      </c>
      <c r="AC17" s="45">
        <v>0</v>
      </c>
      <c r="AD17" s="45">
        <v>0</v>
      </c>
      <c r="AE17" s="45">
        <v>0</v>
      </c>
      <c r="AF17" s="45">
        <v>13569.5</v>
      </c>
      <c r="AG17" s="45">
        <v>6812.6</v>
      </c>
      <c r="AH17" s="45">
        <v>7648.7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6">
        <v>0</v>
      </c>
      <c r="AQ17" s="45">
        <v>0</v>
      </c>
      <c r="AR17" s="45">
        <v>0</v>
      </c>
      <c r="AS17" s="45">
        <v>0</v>
      </c>
      <c r="AT17" s="45">
        <v>14461.3</v>
      </c>
      <c r="AU17" s="45">
        <v>0</v>
      </c>
      <c r="AV17" s="45">
        <v>0</v>
      </c>
      <c r="AW17" s="45">
        <v>-891.79999999999927</v>
      </c>
      <c r="AX17" s="46">
        <v>-891.8</v>
      </c>
      <c r="AY17" s="45">
        <v>0</v>
      </c>
      <c r="AZ17" s="45">
        <v>-891.8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H17" s="45">
        <v>4.46</v>
      </c>
      <c r="BI17" s="45">
        <v>0</v>
      </c>
      <c r="BJ17" s="45">
        <v>0</v>
      </c>
      <c r="BK17" s="45">
        <v>2.5299999999999998</v>
      </c>
      <c r="BL17" s="45">
        <v>0</v>
      </c>
      <c r="BM17" s="45">
        <v>0</v>
      </c>
      <c r="BN17" s="45">
        <v>0</v>
      </c>
      <c r="BO17" s="45">
        <v>1.93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2018.6030000000001</v>
      </c>
      <c r="BV17" s="45">
        <v>1888.1020000000001</v>
      </c>
      <c r="BW17" s="45">
        <v>130.501</v>
      </c>
      <c r="BX17" s="44">
        <v>5715.308</v>
      </c>
      <c r="BY17" s="44">
        <v>2155.6179999999999</v>
      </c>
      <c r="BZ17" s="44">
        <v>3559.69</v>
      </c>
      <c r="CA17" s="44">
        <v>8979.5849999999991</v>
      </c>
      <c r="CB17" s="44"/>
      <c r="CC17" s="47">
        <v>9529.89948</v>
      </c>
      <c r="CD17" s="44"/>
      <c r="CE17" s="41">
        <v>29940.100480000001</v>
      </c>
      <c r="CF17" s="44">
        <v>0</v>
      </c>
      <c r="CG17" s="44">
        <v>0</v>
      </c>
      <c r="CH17" s="44">
        <v>642.01800000000003</v>
      </c>
      <c r="CI17" s="44">
        <v>41.429000000000002</v>
      </c>
      <c r="CJ17" s="44">
        <v>0</v>
      </c>
      <c r="CK17" s="44">
        <v>0</v>
      </c>
      <c r="CL17" s="44">
        <v>0</v>
      </c>
      <c r="CM17" s="44">
        <v>0</v>
      </c>
    </row>
    <row r="18" spans="1:91" ht="51.75" customHeight="1" x14ac:dyDescent="0.2">
      <c r="A18" s="19">
        <v>2018</v>
      </c>
      <c r="B18" s="19" t="s">
        <v>166</v>
      </c>
      <c r="C18" s="19" t="s">
        <v>163</v>
      </c>
      <c r="D18" s="20">
        <v>40326124</v>
      </c>
      <c r="E18" s="20">
        <v>150</v>
      </c>
      <c r="F18" s="20">
        <v>6821210100</v>
      </c>
      <c r="G18" s="20"/>
      <c r="H18" s="20"/>
      <c r="I18" s="20" t="s">
        <v>174</v>
      </c>
      <c r="J18" s="20" t="s">
        <v>175</v>
      </c>
      <c r="K18" s="20" t="s">
        <v>164</v>
      </c>
      <c r="L18" s="20" t="s">
        <v>176</v>
      </c>
      <c r="M18" s="20" t="str">
        <f t="shared" ref="M18" si="0">M17</f>
        <v>Виконавчий комітет Дунаєвецької  міської ради</v>
      </c>
      <c r="N18" s="25" t="s">
        <v>107</v>
      </c>
      <c r="O18" s="20" t="s">
        <v>177</v>
      </c>
      <c r="P18" s="20" t="s">
        <v>92</v>
      </c>
      <c r="Q18" s="20" t="s">
        <v>181</v>
      </c>
      <c r="R18" s="20">
        <v>117</v>
      </c>
      <c r="S18" s="20" t="s">
        <v>178</v>
      </c>
      <c r="T18" s="20">
        <v>32424</v>
      </c>
      <c r="U18" s="20" t="s">
        <v>179</v>
      </c>
      <c r="V18" s="20" t="s">
        <v>180</v>
      </c>
      <c r="W18" s="20">
        <v>5331.84</v>
      </c>
      <c r="X18" s="20">
        <v>888.64</v>
      </c>
      <c r="Y18" s="20">
        <v>0</v>
      </c>
      <c r="Z18" s="20">
        <v>0</v>
      </c>
      <c r="AA18" s="20">
        <v>4172.1000000000004</v>
      </c>
      <c r="AB18" s="20">
        <v>143.69999999999999</v>
      </c>
      <c r="AC18" s="20">
        <v>127.4</v>
      </c>
      <c r="AD18" s="20">
        <v>0</v>
      </c>
      <c r="AE18" s="20">
        <v>0</v>
      </c>
      <c r="AF18" s="20">
        <v>4443.2</v>
      </c>
      <c r="AG18" s="22">
        <v>6044.1</v>
      </c>
      <c r="AH18" s="20">
        <v>1296.7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2">
        <v>0</v>
      </c>
      <c r="AT18" s="20">
        <v>7340.8</v>
      </c>
      <c r="AU18" s="20">
        <v>0</v>
      </c>
      <c r="AV18" s="20">
        <v>0</v>
      </c>
      <c r="AW18" s="20">
        <v>-2897.6</v>
      </c>
      <c r="AX18" s="20">
        <v>-2897.6</v>
      </c>
      <c r="AY18" s="20">
        <v>0</v>
      </c>
      <c r="AZ18" s="20">
        <v>-2897.6</v>
      </c>
      <c r="BA18" s="22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522.64</v>
      </c>
      <c r="BI18" s="22">
        <v>0</v>
      </c>
      <c r="BJ18" s="20">
        <v>0</v>
      </c>
      <c r="BK18" s="20">
        <v>888.64</v>
      </c>
      <c r="BL18" s="20">
        <v>366</v>
      </c>
      <c r="BM18" s="20">
        <v>4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285.3</v>
      </c>
      <c r="BW18" s="20">
        <v>0</v>
      </c>
      <c r="BX18" s="20">
        <v>3577.8</v>
      </c>
      <c r="BY18" s="20">
        <v>1686.8</v>
      </c>
      <c r="BZ18" s="20">
        <v>1891</v>
      </c>
      <c r="CA18" s="22">
        <v>1296.7</v>
      </c>
      <c r="CB18" s="20"/>
      <c r="CC18" s="20">
        <v>2181</v>
      </c>
      <c r="CD18" s="22"/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  <c r="CM18" s="20">
        <v>0</v>
      </c>
    </row>
    <row r="19" spans="1:91" ht="39" thickBot="1" x14ac:dyDescent="0.25">
      <c r="A19" s="69">
        <v>2021</v>
      </c>
      <c r="B19" s="70" t="s">
        <v>188</v>
      </c>
      <c r="C19" s="69" t="s">
        <v>163</v>
      </c>
      <c r="D19" s="19">
        <v>40326124</v>
      </c>
      <c r="E19" s="19">
        <v>150</v>
      </c>
      <c r="F19" s="19">
        <v>6821210100</v>
      </c>
      <c r="G19" s="19"/>
      <c r="H19" s="19"/>
      <c r="I19" s="19" t="s">
        <v>189</v>
      </c>
      <c r="J19" s="19" t="s">
        <v>175</v>
      </c>
      <c r="K19" s="19" t="s">
        <v>164</v>
      </c>
      <c r="L19" s="19" t="s">
        <v>176</v>
      </c>
      <c r="M19" s="71" t="s">
        <v>185</v>
      </c>
      <c r="N19" s="66" t="s">
        <v>107</v>
      </c>
      <c r="O19" s="19" t="s">
        <v>190</v>
      </c>
      <c r="P19" s="19" t="s">
        <v>92</v>
      </c>
      <c r="Q19" s="19" t="s">
        <v>181</v>
      </c>
      <c r="R19" s="72">
        <v>109</v>
      </c>
      <c r="S19" s="19" t="s">
        <v>178</v>
      </c>
      <c r="T19" s="72"/>
      <c r="U19" s="72" t="s">
        <v>182</v>
      </c>
      <c r="V19" s="72" t="s">
        <v>183</v>
      </c>
      <c r="W19" s="73">
        <f>AA19+AB19</f>
        <v>3867.1</v>
      </c>
      <c r="X19" s="73">
        <v>749.14</v>
      </c>
      <c r="Y19" s="74">
        <v>0</v>
      </c>
      <c r="Z19" s="74">
        <v>0</v>
      </c>
      <c r="AA19" s="73">
        <v>3861.6</v>
      </c>
      <c r="AB19" s="73">
        <v>5.5</v>
      </c>
      <c r="AC19" s="74">
        <v>0</v>
      </c>
      <c r="AD19" s="74">
        <v>0</v>
      </c>
      <c r="AE19" s="74">
        <v>0</v>
      </c>
      <c r="AF19" s="74">
        <f>SUM(AA19:AE19)</f>
        <v>3867.1</v>
      </c>
      <c r="AG19" s="73">
        <v>2465.1999999999998</v>
      </c>
      <c r="AH19" s="73">
        <v>2620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5">
        <v>0</v>
      </c>
      <c r="AQ19" s="74">
        <v>0</v>
      </c>
      <c r="AR19" s="74">
        <v>0</v>
      </c>
      <c r="AS19" s="74">
        <v>0</v>
      </c>
      <c r="AT19" s="74"/>
      <c r="AU19" s="74">
        <v>0</v>
      </c>
      <c r="AV19" s="74">
        <v>0</v>
      </c>
      <c r="AW19" s="76" t="s">
        <v>191</v>
      </c>
      <c r="AX19" s="76" t="s">
        <v>191</v>
      </c>
      <c r="AY19" s="76" t="s">
        <v>192</v>
      </c>
      <c r="AZ19" s="76" t="s">
        <v>191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6" t="s">
        <v>192</v>
      </c>
      <c r="BJ19" s="76" t="s">
        <v>192</v>
      </c>
      <c r="BK19" s="76" t="s">
        <v>193</v>
      </c>
      <c r="BL19" s="76" t="s">
        <v>192</v>
      </c>
      <c r="BM19" s="76" t="s">
        <v>192</v>
      </c>
      <c r="BN19" s="76" t="s">
        <v>192</v>
      </c>
      <c r="BO19" s="76" t="s">
        <v>194</v>
      </c>
      <c r="BP19" s="76" t="s">
        <v>192</v>
      </c>
      <c r="BQ19" s="76" t="s">
        <v>192</v>
      </c>
      <c r="BR19" s="76" t="s">
        <v>192</v>
      </c>
      <c r="BS19" s="76" t="s">
        <v>192</v>
      </c>
      <c r="BT19" s="76" t="s">
        <v>192</v>
      </c>
      <c r="BU19" s="74">
        <f>BV19+BW19</f>
        <v>1005.75</v>
      </c>
      <c r="BV19" s="77">
        <v>937.16</v>
      </c>
      <c r="BW19" s="77">
        <v>68.59</v>
      </c>
      <c r="BX19" s="77">
        <v>4528.7</v>
      </c>
      <c r="BY19" s="77">
        <v>940.82</v>
      </c>
      <c r="BZ19" s="77">
        <v>911.5</v>
      </c>
      <c r="CA19" s="77">
        <v>1783.65</v>
      </c>
      <c r="CB19" s="76"/>
      <c r="CC19" s="78">
        <v>1452.1</v>
      </c>
      <c r="CD19" s="76"/>
      <c r="CE19" s="79">
        <f>CC19+CA19+BX19</f>
        <v>7764.45</v>
      </c>
      <c r="CF19" s="76" t="s">
        <v>192</v>
      </c>
      <c r="CG19" s="76" t="s">
        <v>192</v>
      </c>
      <c r="CH19" s="76" t="s">
        <v>192</v>
      </c>
      <c r="CI19" s="76" t="s">
        <v>192</v>
      </c>
      <c r="CJ19" s="76" t="s">
        <v>192</v>
      </c>
      <c r="CK19" s="76" t="s">
        <v>192</v>
      </c>
      <c r="CL19" s="76" t="s">
        <v>192</v>
      </c>
      <c r="CM19" s="76" t="s">
        <v>192</v>
      </c>
    </row>
    <row r="20" spans="1:91" ht="89.25" x14ac:dyDescent="0.2">
      <c r="A20" s="80">
        <v>2021</v>
      </c>
      <c r="B20" s="83" t="s">
        <v>195</v>
      </c>
      <c r="C20" s="84" t="s">
        <v>163</v>
      </c>
      <c r="D20" s="85">
        <v>14151748</v>
      </c>
      <c r="E20" s="85">
        <v>150</v>
      </c>
      <c r="F20" s="86">
        <v>6821810100</v>
      </c>
      <c r="G20" s="85" t="s">
        <v>196</v>
      </c>
      <c r="H20" s="85"/>
      <c r="I20" s="86" t="s">
        <v>187</v>
      </c>
      <c r="J20" s="86" t="s">
        <v>168</v>
      </c>
      <c r="K20" s="86" t="s">
        <v>164</v>
      </c>
      <c r="L20" s="87" t="s">
        <v>154</v>
      </c>
      <c r="M20" s="88" t="s">
        <v>185</v>
      </c>
      <c r="N20" s="87" t="s">
        <v>107</v>
      </c>
      <c r="O20" s="86" t="s">
        <v>165</v>
      </c>
      <c r="P20" s="86" t="s">
        <v>92</v>
      </c>
      <c r="Q20" s="87" t="s">
        <v>169</v>
      </c>
      <c r="R20" s="85">
        <v>11</v>
      </c>
      <c r="S20" s="87" t="s">
        <v>154</v>
      </c>
      <c r="T20" s="87" t="s">
        <v>170</v>
      </c>
      <c r="U20" s="81" t="s">
        <v>197</v>
      </c>
      <c r="V20" s="81" t="s">
        <v>198</v>
      </c>
      <c r="W20" s="81">
        <v>6263</v>
      </c>
      <c r="X20" s="81">
        <v>798.9</v>
      </c>
      <c r="Y20" s="81">
        <v>0</v>
      </c>
      <c r="Z20" s="81">
        <v>0</v>
      </c>
      <c r="AA20" s="81">
        <v>5464.1</v>
      </c>
      <c r="AB20" s="81">
        <v>0</v>
      </c>
      <c r="AC20" s="81">
        <v>0</v>
      </c>
      <c r="AD20" s="81">
        <v>0</v>
      </c>
      <c r="AE20" s="81">
        <v>0</v>
      </c>
      <c r="AF20" s="81">
        <v>5464.1</v>
      </c>
      <c r="AG20" s="81">
        <v>6155.9</v>
      </c>
      <c r="AH20" s="81">
        <v>261.60000000000002</v>
      </c>
      <c r="AI20" s="81">
        <v>0</v>
      </c>
      <c r="AJ20" s="81">
        <v>0</v>
      </c>
      <c r="AK20" s="81">
        <v>0</v>
      </c>
      <c r="AL20" s="81">
        <v>0</v>
      </c>
      <c r="AM20" s="81">
        <v>261.60000000000002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6417.5</v>
      </c>
      <c r="AU20" s="81">
        <v>-953.4</v>
      </c>
      <c r="AV20" s="81">
        <v>0</v>
      </c>
      <c r="AW20" s="81">
        <v>0</v>
      </c>
      <c r="AX20" s="81">
        <v>-953.4</v>
      </c>
      <c r="AY20" s="81">
        <v>0</v>
      </c>
      <c r="AZ20" s="81">
        <v>-953.4</v>
      </c>
      <c r="BA20" s="81" t="s">
        <v>196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>
        <v>76.099999999999994</v>
      </c>
      <c r="BV20" s="81">
        <v>76.099999999999994</v>
      </c>
      <c r="BW20" s="81">
        <v>67.5</v>
      </c>
      <c r="BX20" s="81">
        <v>5916.7</v>
      </c>
      <c r="BY20" s="81">
        <v>54.5</v>
      </c>
      <c r="BZ20" s="81">
        <v>5862.2</v>
      </c>
      <c r="CA20" s="81">
        <v>422.3</v>
      </c>
      <c r="CB20" s="81"/>
      <c r="CC20" s="81">
        <v>57.5</v>
      </c>
      <c r="CD20" s="81">
        <v>21</v>
      </c>
      <c r="CE20" s="81">
        <v>6417.5</v>
      </c>
      <c r="CF20" s="81"/>
      <c r="CG20" s="81">
        <v>0</v>
      </c>
      <c r="CH20" s="81">
        <v>0</v>
      </c>
      <c r="CI20" s="81">
        <v>0</v>
      </c>
      <c r="CJ20" s="81">
        <v>0</v>
      </c>
      <c r="CK20" s="81">
        <v>0</v>
      </c>
      <c r="CL20" s="81">
        <v>0</v>
      </c>
      <c r="CM20" s="82">
        <v>0</v>
      </c>
    </row>
    <row r="21" spans="1:91" x14ac:dyDescent="0.2">
      <c r="A21" s="98">
        <v>2021</v>
      </c>
      <c r="B21" s="99" t="s">
        <v>188</v>
      </c>
      <c r="C21" s="98" t="s">
        <v>88</v>
      </c>
      <c r="D21" s="95">
        <v>32013356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>
        <v>78</v>
      </c>
      <c r="S21" s="95"/>
      <c r="T21" s="95"/>
      <c r="U21" s="95"/>
      <c r="V21" s="95"/>
      <c r="W21" s="96">
        <v>4103.2</v>
      </c>
      <c r="X21" s="96">
        <v>635.20000000000005</v>
      </c>
      <c r="Y21" s="96">
        <v>0</v>
      </c>
      <c r="Z21" s="96">
        <v>0</v>
      </c>
      <c r="AA21" s="96">
        <v>3467.9</v>
      </c>
      <c r="AB21" s="96">
        <v>95</v>
      </c>
      <c r="AC21" s="96">
        <v>0</v>
      </c>
      <c r="AD21" s="96">
        <v>0</v>
      </c>
      <c r="AE21" s="96">
        <v>0</v>
      </c>
      <c r="AF21" s="96">
        <v>3562.9</v>
      </c>
      <c r="AG21" s="96">
        <v>2836.9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333.1</v>
      </c>
      <c r="AN21" s="96">
        <v>299.39999999999998</v>
      </c>
      <c r="AO21" s="96">
        <v>91.5</v>
      </c>
      <c r="AP21" s="97">
        <v>0</v>
      </c>
      <c r="AQ21" s="96">
        <v>0</v>
      </c>
      <c r="AR21" s="96">
        <v>0</v>
      </c>
      <c r="AS21" s="96">
        <v>0.3</v>
      </c>
      <c r="AT21" s="96">
        <v>3560.9</v>
      </c>
      <c r="AU21" s="96">
        <v>2</v>
      </c>
      <c r="AV21" s="96">
        <v>0</v>
      </c>
      <c r="AW21" s="96">
        <v>0</v>
      </c>
      <c r="AX21" s="97">
        <v>1.7</v>
      </c>
      <c r="AY21" s="96">
        <v>1.7</v>
      </c>
      <c r="AZ21" s="96">
        <v>0</v>
      </c>
      <c r="BA21" s="96">
        <v>0.2</v>
      </c>
      <c r="BB21" s="96"/>
      <c r="BC21" s="96">
        <v>0</v>
      </c>
      <c r="BD21" s="96">
        <v>0</v>
      </c>
      <c r="BE21" s="96">
        <v>0</v>
      </c>
      <c r="BF21" s="96">
        <v>0</v>
      </c>
      <c r="BG21" s="96"/>
      <c r="BH21" s="96"/>
      <c r="BI21" s="96">
        <v>0.3</v>
      </c>
      <c r="BJ21" s="96">
        <v>0</v>
      </c>
      <c r="BK21" s="96">
        <v>635.20000000000005</v>
      </c>
      <c r="BL21" s="96">
        <v>0</v>
      </c>
      <c r="BM21" s="96">
        <v>40.5</v>
      </c>
      <c r="BN21" s="96">
        <v>92.3</v>
      </c>
      <c r="BO21" s="96">
        <v>3</v>
      </c>
      <c r="BP21" s="96"/>
      <c r="BQ21" s="96"/>
      <c r="BR21" s="96"/>
      <c r="BS21" s="96">
        <v>0</v>
      </c>
      <c r="BT21" s="96">
        <v>0</v>
      </c>
      <c r="BU21" s="96">
        <v>0</v>
      </c>
      <c r="BV21" s="96">
        <v>0</v>
      </c>
      <c r="BW21" s="96">
        <v>0</v>
      </c>
      <c r="BX21" s="96">
        <v>3560.9</v>
      </c>
      <c r="BY21" s="96">
        <v>150</v>
      </c>
      <c r="BZ21" s="96">
        <v>875</v>
      </c>
      <c r="CA21" s="96">
        <v>1790.7</v>
      </c>
      <c r="CB21" s="96">
        <v>336</v>
      </c>
      <c r="CC21" s="96">
        <v>195</v>
      </c>
      <c r="CD21" s="96">
        <v>214.2</v>
      </c>
      <c r="CE21" s="96">
        <v>0</v>
      </c>
      <c r="CF21" s="96">
        <v>0</v>
      </c>
      <c r="CG21" s="96">
        <v>0</v>
      </c>
      <c r="CH21" s="96">
        <v>0</v>
      </c>
      <c r="CI21" s="96">
        <v>0</v>
      </c>
      <c r="CJ21" s="96">
        <v>0</v>
      </c>
      <c r="CK21" s="96">
        <v>0</v>
      </c>
      <c r="CL21" s="96">
        <v>0</v>
      </c>
      <c r="CM21" s="96">
        <v>0</v>
      </c>
    </row>
    <row r="22" spans="1:91" ht="51" x14ac:dyDescent="0.2">
      <c r="A22" s="100">
        <v>2021</v>
      </c>
      <c r="B22" s="99" t="s">
        <v>188</v>
      </c>
      <c r="C22" s="101" t="s">
        <v>106</v>
      </c>
      <c r="D22" s="92">
        <v>32013356</v>
      </c>
      <c r="E22" s="91">
        <v>150</v>
      </c>
      <c r="F22" s="91">
        <v>6821810100</v>
      </c>
      <c r="G22" s="91"/>
      <c r="H22" s="91"/>
      <c r="I22" s="91" t="s">
        <v>109</v>
      </c>
      <c r="J22" s="91" t="s">
        <v>156</v>
      </c>
      <c r="K22" s="92" t="s">
        <v>164</v>
      </c>
      <c r="L22" s="89" t="s">
        <v>154</v>
      </c>
      <c r="M22" s="90" t="s">
        <v>155</v>
      </c>
      <c r="N22" s="94" t="s">
        <v>107</v>
      </c>
      <c r="O22" s="92" t="s">
        <v>110</v>
      </c>
      <c r="P22" s="92" t="s">
        <v>199</v>
      </c>
      <c r="Q22" s="89" t="s">
        <v>200</v>
      </c>
      <c r="R22" s="92"/>
      <c r="S22" s="89" t="s">
        <v>154</v>
      </c>
      <c r="T22" s="89" t="s">
        <v>157</v>
      </c>
      <c r="U22" s="92"/>
      <c r="V22" s="92"/>
      <c r="W22" s="92">
        <v>3156.5</v>
      </c>
      <c r="X22" s="92">
        <v>428.2</v>
      </c>
      <c r="Y22" s="92">
        <v>0</v>
      </c>
      <c r="Z22" s="92">
        <v>0</v>
      </c>
      <c r="AA22" s="92">
        <v>2728.3</v>
      </c>
      <c r="AB22" s="92">
        <v>613.29999999999995</v>
      </c>
      <c r="AC22" s="92">
        <v>0</v>
      </c>
      <c r="AD22" s="92">
        <v>0</v>
      </c>
      <c r="AE22" s="92">
        <v>0</v>
      </c>
      <c r="AF22" s="92">
        <v>3341.6</v>
      </c>
      <c r="AG22" s="93">
        <v>3108.1</v>
      </c>
      <c r="AH22" s="92">
        <v>0</v>
      </c>
      <c r="AI22" s="92">
        <v>0</v>
      </c>
      <c r="AJ22" s="92">
        <v>0</v>
      </c>
      <c r="AK22" s="92">
        <v>0</v>
      </c>
      <c r="AL22" s="92">
        <v>0</v>
      </c>
      <c r="AM22" s="92">
        <v>550</v>
      </c>
      <c r="AN22" s="92">
        <v>313.7</v>
      </c>
      <c r="AO22" s="92">
        <v>150.19999999999999</v>
      </c>
      <c r="AP22" s="92">
        <v>0</v>
      </c>
      <c r="AQ22" s="92">
        <v>0</v>
      </c>
      <c r="AR22" s="92">
        <v>0</v>
      </c>
      <c r="AS22" s="93">
        <v>0</v>
      </c>
      <c r="AT22" s="92">
        <v>4122</v>
      </c>
      <c r="AU22" s="92">
        <v>-780.4</v>
      </c>
      <c r="AV22" s="92">
        <v>0</v>
      </c>
      <c r="AW22" s="92">
        <v>0</v>
      </c>
      <c r="AX22" s="92"/>
      <c r="AY22" s="92">
        <v>0</v>
      </c>
      <c r="AZ22" s="92">
        <v>780.4</v>
      </c>
      <c r="BA22" s="93"/>
      <c r="BB22" s="92"/>
      <c r="BC22" s="92">
        <v>0</v>
      </c>
      <c r="BD22" s="92">
        <v>0</v>
      </c>
      <c r="BE22" s="92">
        <v>0</v>
      </c>
      <c r="BF22" s="92">
        <v>0</v>
      </c>
      <c r="BG22" s="92"/>
      <c r="BH22" s="92"/>
      <c r="BI22" s="93">
        <v>0</v>
      </c>
      <c r="BJ22" s="92">
        <v>0</v>
      </c>
      <c r="BK22" s="92">
        <v>428.2</v>
      </c>
      <c r="BL22" s="92">
        <v>0</v>
      </c>
      <c r="BM22" s="92">
        <v>33.1</v>
      </c>
      <c r="BN22" s="92">
        <v>81.099999999999994</v>
      </c>
      <c r="BO22" s="92">
        <v>1.8</v>
      </c>
      <c r="BP22" s="92"/>
      <c r="BQ22" s="92"/>
      <c r="BR22" s="92"/>
      <c r="BS22" s="92">
        <v>0</v>
      </c>
      <c r="BT22" s="92">
        <v>0</v>
      </c>
      <c r="BU22" s="92">
        <v>355.1</v>
      </c>
      <c r="BV22" s="92">
        <v>355.1</v>
      </c>
      <c r="BW22" s="92">
        <v>116</v>
      </c>
      <c r="BX22" s="92">
        <v>4122</v>
      </c>
      <c r="BY22" s="92">
        <v>160</v>
      </c>
      <c r="BZ22" s="92">
        <v>1079.8</v>
      </c>
      <c r="CA22" s="93">
        <v>1980.9</v>
      </c>
      <c r="CB22" s="92">
        <v>355</v>
      </c>
      <c r="CC22" s="92">
        <v>315.39999999999998</v>
      </c>
      <c r="CD22" s="93">
        <v>230.9</v>
      </c>
      <c r="CE22" s="92">
        <v>0</v>
      </c>
      <c r="CF22" s="92">
        <v>0</v>
      </c>
      <c r="CG22" s="92">
        <v>0</v>
      </c>
      <c r="CH22" s="92">
        <v>0</v>
      </c>
      <c r="CI22" s="92">
        <v>0</v>
      </c>
      <c r="CJ22" s="92">
        <v>0</v>
      </c>
      <c r="CK22" s="92">
        <v>0</v>
      </c>
      <c r="CL22" s="92">
        <v>0</v>
      </c>
      <c r="CM22" s="9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Наголюк.Іванна Леонідівна</dc:creator>
  <cp:lastModifiedBy>Пользователь</cp:lastModifiedBy>
  <cp:lastPrinted>2019-11-11T06:27:33Z</cp:lastPrinted>
  <dcterms:created xsi:type="dcterms:W3CDTF">2019-09-05T13:39:48Z</dcterms:created>
  <dcterms:modified xsi:type="dcterms:W3CDTF">2021-07-14T06:19:18Z</dcterms:modified>
</cp:coreProperties>
</file>